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348" windowHeight="3612"/>
  </bookViews>
  <sheets>
    <sheet name="2020" sheetId="1" r:id="rId1"/>
  </sheets>
  <definedNames>
    <definedName name="_xlnm.Print_Area" localSheetId="0">'2020'!$A$1:$G$130</definedName>
  </definedNames>
  <calcPr calcId="145621"/>
</workbook>
</file>

<file path=xl/calcChain.xml><?xml version="1.0" encoding="utf-8"?>
<calcChain xmlns="http://schemas.openxmlformats.org/spreadsheetml/2006/main">
  <c r="F53" i="1" l="1"/>
  <c r="F51" i="1" s="1"/>
  <c r="M51" i="1"/>
  <c r="E53" i="1"/>
  <c r="C52" i="1"/>
  <c r="N54" i="1" s="1"/>
  <c r="N58" i="1" s="1"/>
  <c r="E109" i="1"/>
  <c r="F109" i="1"/>
  <c r="G109" i="1"/>
  <c r="D109" i="1"/>
  <c r="C116" i="1"/>
  <c r="C43" i="1"/>
  <c r="C37" i="1"/>
  <c r="F119" i="1"/>
  <c r="D119" i="1"/>
  <c r="E72" i="1"/>
  <c r="F72" i="1"/>
  <c r="C72" i="1"/>
  <c r="G72" i="1"/>
  <c r="D72" i="1"/>
  <c r="F39" i="1"/>
  <c r="F34" i="1" s="1"/>
  <c r="D39" i="1"/>
  <c r="D34" i="1" s="1"/>
  <c r="E102" i="1"/>
  <c r="F102" i="1"/>
  <c r="G102" i="1"/>
  <c r="D102" i="1"/>
  <c r="C102" i="1" s="1"/>
  <c r="C104" i="1"/>
  <c r="C103" i="1"/>
  <c r="D120" i="1"/>
  <c r="C55" i="1"/>
  <c r="C38" i="1"/>
  <c r="C113" i="1"/>
  <c r="C49" i="1"/>
  <c r="C42" i="1"/>
  <c r="C115" i="1"/>
  <c r="C58" i="1"/>
  <c r="C111" i="1"/>
  <c r="E96" i="1"/>
  <c r="C97" i="1"/>
  <c r="I97" i="1" s="1"/>
  <c r="C98" i="1"/>
  <c r="F96" i="1"/>
  <c r="G96" i="1"/>
  <c r="D96" i="1"/>
  <c r="C40" i="1"/>
  <c r="C61" i="1"/>
  <c r="C62" i="1"/>
  <c r="E108" i="1"/>
  <c r="E119" i="1" s="1"/>
  <c r="F108" i="1"/>
  <c r="G108" i="1"/>
  <c r="G120" i="1" s="1"/>
  <c r="C106" i="1"/>
  <c r="F83" i="1"/>
  <c r="D53" i="1"/>
  <c r="C53" i="1" s="1"/>
  <c r="D83" i="1"/>
  <c r="E83" i="1"/>
  <c r="G83" i="1"/>
  <c r="C83" i="1" s="1"/>
  <c r="C74" i="1"/>
  <c r="C73" i="1"/>
  <c r="C60" i="1"/>
  <c r="C112" i="1"/>
  <c r="C86" i="1"/>
  <c r="C85" i="1"/>
  <c r="C81" i="1"/>
  <c r="C80" i="1"/>
  <c r="C69" i="1"/>
  <c r="E120" i="1"/>
  <c r="C70" i="1"/>
  <c r="C48" i="1"/>
  <c r="C41" i="1"/>
  <c r="C114" i="1"/>
  <c r="C44" i="1"/>
  <c r="C56" i="1"/>
  <c r="C46" i="1"/>
  <c r="C75" i="1"/>
  <c r="C65" i="1"/>
  <c r="C107" i="1"/>
  <c r="C54" i="1"/>
  <c r="C47" i="1"/>
  <c r="C45" i="1"/>
  <c r="C63" i="1"/>
  <c r="C36" i="1"/>
  <c r="C57" i="1"/>
  <c r="C64" i="1"/>
  <c r="C66" i="1"/>
  <c r="C67" i="1"/>
  <c r="C71" i="1"/>
  <c r="C76" i="1"/>
  <c r="C77" i="1"/>
  <c r="C78" i="1"/>
  <c r="C82" i="1"/>
  <c r="C87" i="1"/>
  <c r="C88" i="1"/>
  <c r="C89" i="1"/>
  <c r="C90" i="1"/>
  <c r="C91" i="1"/>
  <c r="C92" i="1"/>
  <c r="C93" i="1"/>
  <c r="C94" i="1"/>
  <c r="C99" i="1"/>
  <c r="C100" i="1"/>
  <c r="C101" i="1"/>
  <c r="C110" i="1"/>
  <c r="I111" i="1" s="1"/>
  <c r="J111" i="1" s="1"/>
  <c r="C35" i="1"/>
  <c r="C96" i="1"/>
  <c r="I96" i="1" s="1"/>
  <c r="C109" i="1"/>
  <c r="F120" i="1"/>
  <c r="C120" i="1" l="1"/>
  <c r="E51" i="1"/>
  <c r="N51" i="1"/>
  <c r="K51" i="1"/>
  <c r="C119" i="1"/>
  <c r="G51" i="1"/>
  <c r="E39" i="1"/>
  <c r="G119" i="1"/>
  <c r="C108" i="1"/>
  <c r="G39" i="1"/>
  <c r="G34" i="1" s="1"/>
  <c r="D51" i="1"/>
  <c r="I51" i="1" s="1"/>
  <c r="O51" i="1" l="1"/>
  <c r="L51" i="1"/>
  <c r="C51" i="1"/>
  <c r="E34" i="1"/>
  <c r="C39" i="1"/>
  <c r="J51" i="1" l="1"/>
  <c r="C34" i="1"/>
  <c r="I34" i="1" s="1"/>
</calcChain>
</file>

<file path=xl/sharedStrings.xml><?xml version="1.0" encoding="utf-8"?>
<sst xmlns="http://schemas.openxmlformats.org/spreadsheetml/2006/main" count="149" uniqueCount="138">
  <si>
    <t>Показники</t>
  </si>
  <si>
    <t>Плановий рік, усього</t>
  </si>
  <si>
    <t>У тому числі за кварталами</t>
  </si>
  <si>
    <t>І</t>
  </si>
  <si>
    <t>ІІ</t>
  </si>
  <si>
    <t>ІІІ</t>
  </si>
  <si>
    <t>IV</t>
  </si>
  <si>
    <t>Код рядка</t>
  </si>
  <si>
    <t>І. Фінансові результати</t>
  </si>
  <si>
    <t>Попередній</t>
  </si>
  <si>
    <t>Уточнений</t>
  </si>
  <si>
    <t>Зміни</t>
  </si>
  <si>
    <t>Фінансовий план підприємства</t>
  </si>
  <si>
    <t>Коди</t>
  </si>
  <si>
    <t>За ЄДРПОУ</t>
  </si>
  <si>
    <t>За СПОДУ</t>
  </si>
  <si>
    <t>За ЗКНГ</t>
  </si>
  <si>
    <t>За КВЕД</t>
  </si>
  <si>
    <t>одиниця виміру: тис. гривень</t>
  </si>
  <si>
    <t>Дохід (виручка) від реалізації продукції (товарів, робіт, послуг)</t>
  </si>
  <si>
    <t>Собівартість реалізованої продукції (товарів, робіт, послуг)</t>
  </si>
  <si>
    <t xml:space="preserve">     Витрати на оплату праці</t>
  </si>
  <si>
    <t>Придбання (виготовлення) основних засобів та інших необоротних матеріальних активів</t>
  </si>
  <si>
    <t>Модернізація, модифікація, дообладнання, реконструкція, інші види поліпшення необоротних активів</t>
  </si>
  <si>
    <t>IV. Додаткова інформація</t>
  </si>
  <si>
    <t>Чисельність працівників</t>
  </si>
  <si>
    <t>Первісна вартість основних засобів</t>
  </si>
  <si>
    <t>Заборгованість перед працівниками за заробітною платою</t>
  </si>
  <si>
    <t xml:space="preserve"> </t>
  </si>
  <si>
    <t>Х</t>
  </si>
  <si>
    <t>Рішення Новгород-Сіверської районої ради</t>
  </si>
  <si>
    <t>на 2020 рік</t>
  </si>
  <si>
    <t>Підприємство</t>
  </si>
  <si>
    <t>ЗАТВЕРДЖЕНО</t>
  </si>
  <si>
    <t>районної ради Чернігівської</t>
  </si>
  <si>
    <t>області</t>
  </si>
  <si>
    <t>86.10</t>
  </si>
  <si>
    <t>Орган управління</t>
  </si>
  <si>
    <t>Новгород-Сіверська районна державна адміністрація Чернігівської області</t>
  </si>
  <si>
    <r>
      <t xml:space="preserve">Галузь       </t>
    </r>
    <r>
      <rPr>
        <b/>
        <sz val="12"/>
        <color indexed="8"/>
        <rFont val="Times New Roman"/>
        <family val="1"/>
        <charset val="204"/>
      </rPr>
      <t xml:space="preserve"> </t>
    </r>
  </si>
  <si>
    <t>Охорона здоров'я</t>
  </si>
  <si>
    <r>
      <t xml:space="preserve">Вид економічної діяльності          </t>
    </r>
    <r>
      <rPr>
        <b/>
        <sz val="12"/>
        <color indexed="8"/>
        <rFont val="Times New Roman"/>
        <family val="1"/>
        <charset val="204"/>
      </rPr>
      <t xml:space="preserve"> </t>
    </r>
  </si>
  <si>
    <t>Діяльність лікарняних закладів</t>
  </si>
  <si>
    <t xml:space="preserve">Місцезнаходження </t>
  </si>
  <si>
    <t>16000, Чернігівська область, місто Новгород-Сіверський, вулиця Шевченка, будинок 17</t>
  </si>
  <si>
    <t xml:space="preserve">Телефон </t>
  </si>
  <si>
    <t xml:space="preserve">Керівник </t>
  </si>
  <si>
    <t>02006403</t>
  </si>
  <si>
    <t>0465831285</t>
  </si>
  <si>
    <t xml:space="preserve">Витрати на водопостачання та водовідведення </t>
  </si>
  <si>
    <t>Витрати на електроенергію</t>
  </si>
  <si>
    <t>Витрати на природний газ</t>
  </si>
  <si>
    <t xml:space="preserve">     нарахування на оплату праці</t>
  </si>
  <si>
    <t xml:space="preserve">    Витрати на паливно-мастильні матеріали</t>
  </si>
  <si>
    <t>Адміністративні витрати, у тому числі:</t>
  </si>
  <si>
    <t xml:space="preserve">Витрати на придбання та супровід програмного забезпечення </t>
  </si>
  <si>
    <t xml:space="preserve">    Витрати на відрядження</t>
  </si>
  <si>
    <t xml:space="preserve">Витрати на юридичні послуги </t>
  </si>
  <si>
    <t>Дохід від відшкодування комунальних послуг</t>
  </si>
  <si>
    <t xml:space="preserve">Разом </t>
  </si>
  <si>
    <t>на 01.01</t>
  </si>
  <si>
    <t>на 01.07</t>
  </si>
  <si>
    <t>на 01.04</t>
  </si>
  <si>
    <t>на 01.10</t>
  </si>
  <si>
    <t>на 31.12</t>
  </si>
  <si>
    <t>Амортизація</t>
  </si>
  <si>
    <t>Витрати, що здійснюється  для підтримання об'єкта в робочому стані (обслуговування тепломереж, заземлення,  повірка лічильників, медичного обладнання)</t>
  </si>
  <si>
    <t>Витрати на страхові послуги</t>
  </si>
  <si>
    <t xml:space="preserve">   Видатки на нарахування пені, податки, адміністративні збори</t>
  </si>
  <si>
    <t xml:space="preserve">   Видатки на навчання, курси</t>
  </si>
  <si>
    <t>Виплата пенсій і допомоги</t>
  </si>
  <si>
    <t>Витрати на телефонний зв'язок та інтернет</t>
  </si>
  <si>
    <t>Послуги охорони</t>
  </si>
  <si>
    <t>Дератизація та дезінсекція приміщень</t>
  </si>
  <si>
    <t>Обслуговування та ремонт ліфтів</t>
  </si>
  <si>
    <t>Технічне обслуговування вогнегасників</t>
  </si>
  <si>
    <t>Л.В.Заліська</t>
  </si>
  <si>
    <t>Продукти харчування</t>
  </si>
  <si>
    <t>Медикаменти для пільгових категорій населення</t>
  </si>
  <si>
    <t>Зробити позначку "Х"</t>
  </si>
  <si>
    <t>Профілактичне дослідження на носійство збудників кишкових інфекцій, бактеріологічний контроль стерильності виробів медичного призначення, інструментарію</t>
  </si>
  <si>
    <t xml:space="preserve">Комунальне некомерційне підприємство «Новгород-Сіверська центральна районна лікарня імені І. В. Буяльського» Новгород-Сіверської районної ради Чернігівської області   </t>
  </si>
  <si>
    <t>Виготовлення проєктної документації, підключення аварійного електричного живлення</t>
  </si>
  <si>
    <t>Проєкт</t>
  </si>
  <si>
    <t>20 вересня  2019 року № 504</t>
  </si>
  <si>
    <t>(в редакції рішення Новгород-</t>
  </si>
  <si>
    <t>Сіверської районної ради</t>
  </si>
  <si>
    <t xml:space="preserve">Чернігівської області </t>
  </si>
  <si>
    <t>Кошти від НСЗУ</t>
  </si>
  <si>
    <t>2. Видатки</t>
  </si>
  <si>
    <t xml:space="preserve"> Капітальні інвестиції протягом року</t>
  </si>
  <si>
    <t>Вхідний залишок минулого року загального фонду (медична субвенція)</t>
  </si>
  <si>
    <t>Медична субвенція</t>
  </si>
  <si>
    <t>Оплата праці та нарахування (районний бюджет)</t>
  </si>
  <si>
    <t>Дохід від оренди майна</t>
  </si>
  <si>
    <t>Витрати на вивезення та захоронення твердих побутових відходів, паливо для дизельгенератора</t>
  </si>
  <si>
    <t>Набхан Олена Володимирівна</t>
  </si>
  <si>
    <t>Капітальне будівництво (придбання житла)</t>
  </si>
  <si>
    <t>Придбання землі та нематеріальних активів</t>
  </si>
  <si>
    <t>Обробка дерев'яних конструкцій горища вогнебіозахисною сумішшю</t>
  </si>
  <si>
    <t>Ремонт флюорографа</t>
  </si>
  <si>
    <t>Оплата праці та нарахування (госпрозрахунковий підрозділ)</t>
  </si>
  <si>
    <t>Дохід з місцевого бюджету цільового фінансування на оплату праці, енергоносіїв, медикаментів для пільгових категорій населення, придбання основних засобів</t>
  </si>
  <si>
    <t xml:space="preserve">      в т.ч. за рахунок місцевого бюджету</t>
  </si>
  <si>
    <t>Дохід за рахунок субвенції з державного бюджету місцевим бюджетам на реалізацію проектів з реконструкції, капітального ремонту приймальних відділень в опорних закладах охорони здоров'я у госпітальних округах</t>
  </si>
  <si>
    <t>Дохід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</si>
  <si>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 xml:space="preserve">     в т.ч. 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</si>
  <si>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 xml:space="preserve">      в т.ч. за рахунок субвенції з державного бюджету місцевим бюджетам на реалізацію проектів з реконструкції, капітального ремонту приймальних відділень в опорних закладах охорони здоров'я у госпітальних округах</t>
  </si>
  <si>
    <t xml:space="preserve">      в т.ч. за рахунок всіх надходжень              </t>
  </si>
  <si>
    <t>Благодійні кошти</t>
  </si>
  <si>
    <t>Дохід від платних послуг (медогляд та інше)</t>
  </si>
  <si>
    <t xml:space="preserve">      в т.ч. за рахунок коштів НСЗУ</t>
  </si>
  <si>
    <t xml:space="preserve">Бактеріологічні дослідження: </t>
  </si>
  <si>
    <t>за кошти місцевого бюджету</t>
  </si>
  <si>
    <t>за кошти спеціального фонду</t>
  </si>
  <si>
    <t xml:space="preserve">Витрати на матеріали і сировину: господарські товари та інвентар, запасні частини для транспортних засобів: </t>
  </si>
  <si>
    <t>Витрати на канцтовари та офісне устаткування:</t>
  </si>
  <si>
    <t xml:space="preserve">      в т.ч. за рахунок спецфонду та благодійних коштів</t>
  </si>
  <si>
    <t>за кошти медичної субвенції та НСЗУ</t>
  </si>
  <si>
    <t xml:space="preserve">Медикаменти та перев’язувальні матеріали: </t>
  </si>
  <si>
    <t>Ремонт медичної апаратури, оргтехніки:</t>
  </si>
  <si>
    <t xml:space="preserve">Головний бухгалтер Комунального некомерційного підприємства «Новгород-Сіверська центральна районна лікарня                              імені І. В. Буяльського» Новгород-Сіверської районної ради Чернігівської області </t>
  </si>
  <si>
    <t xml:space="preserve">      в т.ч. за рахунок дотації на оплату комунальних послуг</t>
  </si>
  <si>
    <t>Дотація на оплату комунальних послуг</t>
  </si>
  <si>
    <t>Витрати на теплопостачання:</t>
  </si>
  <si>
    <t>Нерозподілений залишок коштів на 01.04.2020р.</t>
  </si>
  <si>
    <t>Кошти від НСЗУ (пакет №33 доплата медичному персоналу)</t>
  </si>
  <si>
    <t>Оплата праці та нарахування (доплата НСЗУ)</t>
  </si>
  <si>
    <t>Предмети та матеріали для надання допомоги хворим на COVID-19 (районний бюджет)</t>
  </si>
  <si>
    <t xml:space="preserve">      в т.ч. за рахунок залишків медичної субвенції</t>
  </si>
  <si>
    <t>за кошти медичної субвенції та НСЗУ, у т.ч. для хворих на COVID-19</t>
  </si>
  <si>
    <t>Субвенція з державного бюджету місцевим бюджетам на запобігання виникненню та поширенню, локалізації та ліквідації спалахів, епідемій та пандемій гострої респіраторної хвороби COVID-19</t>
  </si>
  <si>
    <t>Субвенція між опорними лікарнями на покупку медичного обладнання</t>
  </si>
  <si>
    <t xml:space="preserve">     в т.ч. за рахунок субвенції з державного бюджету місцевим бюджетам на запобігання виникненню та поширенню, локалізації та ліквідації спалахів, епідемій та пандемій гострої респіраторної хвороби COVID-19</t>
  </si>
  <si>
    <t>в т.ч. за рахунок субвенції між опорними лікарнями на покупку медичного обладнання</t>
  </si>
  <si>
    <t xml:space="preserve">Генеральний директор Комунального некомерційного підприємства «Новгород-Сіверська центральна районна лікарня                           імені І. В. Буяльського» Новгород-Сіверської районної ради Чернігівської області </t>
  </si>
  <si>
    <t>О. В. Набхан</t>
  </si>
  <si>
    <t>від 23 грудня 2020 року № 24-VIII)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</si>
</sst>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2" fillId="0" borderId="0" xfId="0" applyFont="1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49" fontId="0" fillId="0" borderId="0" xfId="0" applyNumberFormat="1"/>
    <xf numFmtId="49" fontId="2" fillId="0" borderId="0" xfId="0" applyNumberFormat="1" applyFont="1" applyAlignment="1"/>
    <xf numFmtId="49" fontId="2" fillId="0" borderId="0" xfId="0" applyNumberFormat="1" applyFont="1" applyBorder="1"/>
    <xf numFmtId="49" fontId="2" fillId="0" borderId="0" xfId="0" applyNumberFormat="1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1" xfId="0" applyFont="1" applyBorder="1" applyAlignment="1">
      <alignment horizontal="justify" vertical="justify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9" fontId="4" fillId="0" borderId="0" xfId="0" applyNumberFormat="1" applyFont="1"/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49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wrapText="1"/>
    </xf>
    <xf numFmtId="164" fontId="4" fillId="2" borderId="1" xfId="0" applyNumberFormat="1" applyFont="1" applyFill="1" applyBorder="1"/>
    <xf numFmtId="0" fontId="3" fillId="0" borderId="0" xfId="0" applyFont="1" applyBorder="1" applyAlignment="1">
      <alignment wrapText="1"/>
    </xf>
    <xf numFmtId="49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wrapText="1"/>
    </xf>
    <xf numFmtId="49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justify" wrapText="1"/>
    </xf>
    <xf numFmtId="164" fontId="4" fillId="0" borderId="1" xfId="0" applyNumberFormat="1" applyFont="1" applyBorder="1"/>
    <xf numFmtId="164" fontId="5" fillId="2" borderId="1" xfId="0" applyNumberFormat="1" applyFont="1" applyFill="1" applyBorder="1"/>
    <xf numFmtId="49" fontId="4" fillId="0" borderId="0" xfId="0" applyNumberFormat="1" applyFont="1" applyBorder="1" applyAlignment="1">
      <alignment horizontal="center" vertical="center"/>
    </xf>
    <xf numFmtId="0" fontId="4" fillId="2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4" fillId="0" borderId="1" xfId="0" applyFont="1" applyFill="1" applyBorder="1"/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/>
    <xf numFmtId="164" fontId="5" fillId="0" borderId="1" xfId="0" applyNumberFormat="1" applyFont="1" applyFill="1" applyBorder="1"/>
    <xf numFmtId="0" fontId="3" fillId="0" borderId="0" xfId="0" applyFont="1" applyFill="1" applyBorder="1" applyAlignment="1">
      <alignment horizontal="left" wrapText="1"/>
    </xf>
    <xf numFmtId="164" fontId="0" fillId="0" borderId="0" xfId="0" applyNumberFormat="1"/>
    <xf numFmtId="0" fontId="5" fillId="2" borderId="1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/>
    <xf numFmtId="0" fontId="5" fillId="0" borderId="3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/>
    <xf numFmtId="164" fontId="4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4" fontId="5" fillId="0" borderId="5" xfId="0" applyNumberFormat="1" applyFont="1" applyFill="1" applyBorder="1"/>
    <xf numFmtId="164" fontId="0" fillId="0" borderId="0" xfId="0" applyNumberFormat="1" applyBorder="1"/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/>
    <xf numFmtId="0" fontId="0" fillId="0" borderId="1" xfId="0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5"/>
  <sheetViews>
    <sheetView tabSelected="1" topLeftCell="A73" zoomScaleNormal="100" workbookViewId="0">
      <selection activeCell="C12" sqref="C12"/>
    </sheetView>
  </sheetViews>
  <sheetFormatPr defaultRowHeight="14.4" x14ac:dyDescent="0.3"/>
  <cols>
    <col min="1" max="1" width="55.109375" style="4" customWidth="1"/>
    <col min="2" max="2" width="9.33203125" style="9" customWidth="1"/>
    <col min="3" max="3" width="13.109375" customWidth="1"/>
    <col min="4" max="7" width="13.88671875" customWidth="1"/>
    <col min="10" max="10" width="8.6640625" customWidth="1"/>
    <col min="11" max="13" width="9.109375" hidden="1" customWidth="1"/>
  </cols>
  <sheetData>
    <row r="1" spans="1:12" ht="21.75" customHeight="1" x14ac:dyDescent="0.35">
      <c r="A1" s="5"/>
      <c r="B1" s="10"/>
      <c r="C1" s="85"/>
      <c r="D1" s="85"/>
      <c r="E1" s="83" t="s">
        <v>33</v>
      </c>
      <c r="F1" s="83"/>
      <c r="G1" s="83"/>
    </row>
    <row r="2" spans="1:12" ht="16.5" customHeight="1" x14ac:dyDescent="0.35">
      <c r="A2" s="5"/>
      <c r="B2" s="10"/>
      <c r="C2" s="40"/>
      <c r="D2" s="40"/>
      <c r="E2" s="39"/>
      <c r="F2" s="39"/>
      <c r="G2" s="39"/>
    </row>
    <row r="3" spans="1:12" ht="18" x14ac:dyDescent="0.35">
      <c r="A3" s="8"/>
      <c r="B3" s="11"/>
      <c r="C3" s="3"/>
      <c r="D3" s="3"/>
      <c r="E3" s="84" t="s">
        <v>30</v>
      </c>
      <c r="F3" s="84"/>
      <c r="G3" s="84"/>
    </row>
    <row r="4" spans="1:12" ht="18" x14ac:dyDescent="0.35">
      <c r="A4" s="8"/>
      <c r="B4" s="11"/>
      <c r="C4" s="3"/>
      <c r="D4" s="3"/>
      <c r="E4" s="84" t="s">
        <v>34</v>
      </c>
      <c r="F4" s="84"/>
      <c r="G4" s="84"/>
    </row>
    <row r="5" spans="1:12" ht="18" x14ac:dyDescent="0.35">
      <c r="A5" s="8"/>
      <c r="B5" s="11"/>
      <c r="C5" s="3"/>
      <c r="D5" s="3"/>
      <c r="E5" s="84" t="s">
        <v>35</v>
      </c>
      <c r="F5" s="84"/>
      <c r="G5" s="84"/>
    </row>
    <row r="6" spans="1:12" ht="15.75" customHeight="1" x14ac:dyDescent="0.35">
      <c r="A6" s="6"/>
      <c r="B6" s="12"/>
      <c r="C6" s="85"/>
      <c r="D6" s="85"/>
      <c r="E6" s="75" t="s">
        <v>84</v>
      </c>
      <c r="F6" s="75"/>
      <c r="G6" s="75"/>
    </row>
    <row r="7" spans="1:12" ht="18.75" customHeight="1" x14ac:dyDescent="0.35">
      <c r="A7" s="6"/>
      <c r="B7" s="12"/>
      <c r="C7" s="40"/>
      <c r="D7" s="40"/>
      <c r="E7" s="75" t="s">
        <v>85</v>
      </c>
      <c r="F7" s="75"/>
      <c r="G7" s="75"/>
    </row>
    <row r="8" spans="1:12" ht="18" customHeight="1" x14ac:dyDescent="0.35">
      <c r="A8" s="6"/>
      <c r="B8" s="12"/>
      <c r="C8" s="40"/>
      <c r="D8" s="40"/>
      <c r="E8" s="75" t="s">
        <v>86</v>
      </c>
      <c r="F8" s="75"/>
      <c r="G8" s="75"/>
    </row>
    <row r="9" spans="1:12" ht="18" customHeight="1" x14ac:dyDescent="0.35">
      <c r="A9" s="6"/>
      <c r="B9" s="12"/>
      <c r="C9" s="40"/>
      <c r="D9" s="40"/>
      <c r="E9" s="75" t="s">
        <v>87</v>
      </c>
      <c r="F9" s="75"/>
      <c r="G9" s="75"/>
    </row>
    <row r="10" spans="1:12" ht="19.5" customHeight="1" x14ac:dyDescent="0.35">
      <c r="A10" s="6"/>
      <c r="B10" s="12"/>
      <c r="C10" s="40"/>
      <c r="D10" s="40"/>
      <c r="E10" s="75" t="s">
        <v>137</v>
      </c>
      <c r="F10" s="75"/>
      <c r="G10" s="75"/>
    </row>
    <row r="11" spans="1:12" ht="15.75" customHeight="1" x14ac:dyDescent="0.35">
      <c r="A11" s="6"/>
      <c r="B11" s="12"/>
      <c r="C11" s="40"/>
      <c r="D11" s="40"/>
      <c r="E11" s="52"/>
      <c r="F11" s="52"/>
      <c r="G11" s="52"/>
    </row>
    <row r="13" spans="1:12" ht="14.25" customHeight="1" x14ac:dyDescent="0.3">
      <c r="F13" s="13" t="s">
        <v>83</v>
      </c>
      <c r="G13" s="14"/>
    </row>
    <row r="14" spans="1:12" ht="14.25" customHeight="1" x14ac:dyDescent="0.3">
      <c r="F14" s="13" t="s">
        <v>9</v>
      </c>
      <c r="G14" s="13"/>
    </row>
    <row r="15" spans="1:12" ht="14.25" customHeight="1" x14ac:dyDescent="0.3">
      <c r="F15" s="13" t="s">
        <v>10</v>
      </c>
      <c r="G15" s="13"/>
      <c r="L15" t="s">
        <v>28</v>
      </c>
    </row>
    <row r="16" spans="1:12" ht="13.5" customHeight="1" x14ac:dyDescent="0.3">
      <c r="F16" s="13" t="s">
        <v>11</v>
      </c>
      <c r="G16" s="14" t="s">
        <v>29</v>
      </c>
    </row>
    <row r="17" spans="1:7" ht="15" customHeight="1" x14ac:dyDescent="0.3">
      <c r="F17" s="73" t="s">
        <v>79</v>
      </c>
      <c r="G17" s="73"/>
    </row>
    <row r="18" spans="1:7" x14ac:dyDescent="0.3">
      <c r="A18" s="7"/>
    </row>
    <row r="19" spans="1:7" ht="15.6" x14ac:dyDescent="0.3">
      <c r="A19" s="71" t="s">
        <v>12</v>
      </c>
      <c r="B19" s="71"/>
      <c r="C19" s="71"/>
      <c r="D19" s="71"/>
      <c r="E19" s="71"/>
      <c r="F19" s="71"/>
      <c r="G19" s="71"/>
    </row>
    <row r="20" spans="1:7" ht="15.6" x14ac:dyDescent="0.3">
      <c r="A20" s="71" t="s">
        <v>31</v>
      </c>
      <c r="B20" s="71"/>
      <c r="C20" s="71"/>
      <c r="D20" s="71"/>
      <c r="E20" s="71"/>
      <c r="F20" s="71"/>
      <c r="G20" s="71"/>
    </row>
    <row r="21" spans="1:7" ht="61.5" customHeight="1" x14ac:dyDescent="0.3">
      <c r="A21" s="16" t="s">
        <v>32</v>
      </c>
      <c r="B21" s="74" t="s">
        <v>81</v>
      </c>
      <c r="C21" s="74"/>
      <c r="D21" s="74"/>
      <c r="E21" s="74"/>
      <c r="F21" s="72" t="s">
        <v>13</v>
      </c>
      <c r="G21" s="72"/>
    </row>
    <row r="22" spans="1:7" ht="32.25" customHeight="1" x14ac:dyDescent="0.3">
      <c r="A22" s="41" t="s">
        <v>37</v>
      </c>
      <c r="B22" s="74" t="s">
        <v>38</v>
      </c>
      <c r="C22" s="77"/>
      <c r="D22" s="77"/>
      <c r="E22" s="77"/>
      <c r="F22" s="15" t="s">
        <v>14</v>
      </c>
      <c r="G22" s="19" t="s">
        <v>47</v>
      </c>
    </row>
    <row r="23" spans="1:7" ht="15.6" x14ac:dyDescent="0.3">
      <c r="A23" s="18" t="s">
        <v>39</v>
      </c>
      <c r="B23" s="80" t="s">
        <v>40</v>
      </c>
      <c r="C23" s="80"/>
      <c r="D23" s="80"/>
      <c r="E23" s="80"/>
      <c r="F23" s="15" t="s">
        <v>15</v>
      </c>
      <c r="G23" s="14"/>
    </row>
    <row r="24" spans="1:7" ht="15.6" x14ac:dyDescent="0.3">
      <c r="A24" s="17" t="s">
        <v>41</v>
      </c>
      <c r="B24" s="74" t="s">
        <v>42</v>
      </c>
      <c r="C24" s="77"/>
      <c r="D24" s="77"/>
      <c r="E24" s="77"/>
      <c r="F24" s="15" t="s">
        <v>16</v>
      </c>
      <c r="G24" s="14"/>
    </row>
    <row r="25" spans="1:7" ht="34.5" customHeight="1" x14ac:dyDescent="0.3">
      <c r="A25" s="17" t="s">
        <v>43</v>
      </c>
      <c r="B25" s="74" t="s">
        <v>44</v>
      </c>
      <c r="C25" s="77"/>
      <c r="D25" s="77"/>
      <c r="E25" s="77"/>
      <c r="F25" s="15" t="s">
        <v>17</v>
      </c>
      <c r="G25" s="14" t="s">
        <v>36</v>
      </c>
    </row>
    <row r="26" spans="1:7" ht="15.6" x14ac:dyDescent="0.3">
      <c r="A26" s="18" t="s">
        <v>45</v>
      </c>
      <c r="B26" s="81" t="s">
        <v>48</v>
      </c>
      <c r="C26" s="81"/>
      <c r="D26" s="81"/>
      <c r="E26" s="81"/>
      <c r="F26" s="13"/>
      <c r="G26" s="13"/>
    </row>
    <row r="27" spans="1:7" ht="15.6" x14ac:dyDescent="0.3">
      <c r="A27" s="18" t="s">
        <v>46</v>
      </c>
      <c r="B27" s="80" t="s">
        <v>96</v>
      </c>
      <c r="C27" s="80"/>
      <c r="D27" s="80"/>
      <c r="E27" s="80"/>
      <c r="F27" s="13"/>
      <c r="G27" s="13"/>
    </row>
    <row r="29" spans="1:7" ht="15.6" x14ac:dyDescent="0.3">
      <c r="A29" s="20" t="s">
        <v>18</v>
      </c>
    </row>
    <row r="30" spans="1:7" s="2" customFormat="1" ht="15.6" x14ac:dyDescent="0.3">
      <c r="A30" s="70" t="s">
        <v>0</v>
      </c>
      <c r="B30" s="82" t="s">
        <v>7</v>
      </c>
      <c r="C30" s="70" t="s">
        <v>1</v>
      </c>
      <c r="D30" s="70" t="s">
        <v>2</v>
      </c>
      <c r="E30" s="70"/>
      <c r="F30" s="70"/>
      <c r="G30" s="70"/>
    </row>
    <row r="31" spans="1:7" s="2" customFormat="1" ht="15.6" x14ac:dyDescent="0.3">
      <c r="A31" s="70"/>
      <c r="B31" s="82"/>
      <c r="C31" s="70"/>
      <c r="D31" s="21" t="s">
        <v>3</v>
      </c>
      <c r="E31" s="21" t="s">
        <v>4</v>
      </c>
      <c r="F31" s="21" t="s">
        <v>5</v>
      </c>
      <c r="G31" s="21" t="s">
        <v>6</v>
      </c>
    </row>
    <row r="32" spans="1:7" s="1" customFormat="1" ht="15.6" x14ac:dyDescent="0.3">
      <c r="A32" s="22">
        <v>1</v>
      </c>
      <c r="B32" s="23">
        <v>2</v>
      </c>
      <c r="C32" s="24">
        <v>3</v>
      </c>
      <c r="D32" s="24">
        <v>4</v>
      </c>
      <c r="E32" s="24">
        <v>5</v>
      </c>
      <c r="F32" s="24">
        <v>6</v>
      </c>
      <c r="G32" s="24">
        <v>7</v>
      </c>
    </row>
    <row r="33" spans="1:9" ht="15.6" x14ac:dyDescent="0.3">
      <c r="A33" s="25" t="s">
        <v>8</v>
      </c>
      <c r="B33" s="26"/>
      <c r="C33" s="13"/>
      <c r="D33" s="13"/>
      <c r="E33" s="13"/>
      <c r="F33" s="13"/>
      <c r="G33" s="13"/>
    </row>
    <row r="34" spans="1:9" ht="31.2" x14ac:dyDescent="0.3">
      <c r="A34" s="27" t="s">
        <v>19</v>
      </c>
      <c r="B34" s="28"/>
      <c r="C34" s="43">
        <f>D34+E34+F34+G34</f>
        <v>52888.299999999996</v>
      </c>
      <c r="D34" s="51">
        <f>D35+D36+D37+D38+D39+D40+D41+D42+D43+D44+D45+D46+D47+D48+D49</f>
        <v>7731.7999999999993</v>
      </c>
      <c r="E34" s="51">
        <f>E35+E36+E37+E38+E39+E40+E41+E42+E43+E44+E45+E46+E47+E48+E49</f>
        <v>7541.4000000000005</v>
      </c>
      <c r="F34" s="51">
        <f>F35+F36+F37+F38+F39+F40+F41+F42+F43+F44+F45+F46+F47+F48+F49</f>
        <v>13987.4</v>
      </c>
      <c r="G34" s="51">
        <f>G35+G36+G37+G38+G39+G40+G41+G42+G43+G44+G45+G46+G47+G48+G49</f>
        <v>23627.699999999997</v>
      </c>
      <c r="I34" s="53">
        <f>C34-C51</f>
        <v>-4.8000000009778887E-2</v>
      </c>
    </row>
    <row r="35" spans="1:9" ht="31.2" x14ac:dyDescent="0.3">
      <c r="A35" s="31" t="s">
        <v>91</v>
      </c>
      <c r="B35" s="30"/>
      <c r="C35" s="43">
        <f>D35</f>
        <v>277.5</v>
      </c>
      <c r="D35" s="51">
        <v>277.5</v>
      </c>
      <c r="E35" s="51"/>
      <c r="F35" s="51"/>
      <c r="G35" s="51"/>
    </row>
    <row r="36" spans="1:9" ht="15.6" x14ac:dyDescent="0.3">
      <c r="A36" s="31" t="s">
        <v>92</v>
      </c>
      <c r="B36" s="30"/>
      <c r="C36" s="43">
        <f>D36</f>
        <v>5012.1000000000004</v>
      </c>
      <c r="D36" s="51">
        <v>5012.1000000000004</v>
      </c>
      <c r="E36" s="51"/>
      <c r="F36" s="51"/>
      <c r="G36" s="51"/>
    </row>
    <row r="37" spans="1:9" ht="18" customHeight="1" x14ac:dyDescent="0.3">
      <c r="A37" s="31" t="s">
        <v>88</v>
      </c>
      <c r="B37" s="30"/>
      <c r="C37" s="43">
        <f>D37+E37+F37+G37</f>
        <v>21290.2</v>
      </c>
      <c r="D37" s="51"/>
      <c r="E37" s="51">
        <v>5550.8</v>
      </c>
      <c r="F37" s="51">
        <v>5566.1</v>
      </c>
      <c r="G37" s="51">
        <v>10173.299999999999</v>
      </c>
      <c r="H37" s="68"/>
      <c r="I37" s="69"/>
    </row>
    <row r="38" spans="1:9" ht="38.25" customHeight="1" x14ac:dyDescent="0.3">
      <c r="A38" s="31" t="s">
        <v>126</v>
      </c>
      <c r="B38" s="30"/>
      <c r="C38" s="43">
        <f>G38</f>
        <v>2026.1</v>
      </c>
      <c r="D38" s="51"/>
      <c r="E38" s="51"/>
      <c r="F38" s="51"/>
      <c r="G38" s="51">
        <v>2026.1</v>
      </c>
    </row>
    <row r="39" spans="1:9" ht="50.25" customHeight="1" x14ac:dyDescent="0.3">
      <c r="A39" s="55" t="s">
        <v>102</v>
      </c>
      <c r="B39" s="30"/>
      <c r="C39" s="43">
        <f>D39+E39+F39+G39</f>
        <v>5783.7000000000007</v>
      </c>
      <c r="D39" s="43">
        <f>D54+D58+D62+D63+D65+D69+D75+D82+D97+D99+D100+D101+D103+D108+D110</f>
        <v>1817.4</v>
      </c>
      <c r="E39" s="43">
        <f>E54+E58+E62+E63+E65+E69+E75+E82+E97+E99+E100+E101+E103+E108+E110</f>
        <v>1376.8000000000002</v>
      </c>
      <c r="F39" s="43">
        <f>F54+F58+F62+F63+F65+F69+F75+F82+F97+F99+F100+F101+F103+F108+F110</f>
        <v>486.5</v>
      </c>
      <c r="G39" s="43">
        <f>G54+G58+G62+G63+G65+G69+G75+G82+G97+G99+G100+G101+G103+G108+G110</f>
        <v>2103</v>
      </c>
    </row>
    <row r="40" spans="1:9" ht="18.75" customHeight="1" x14ac:dyDescent="0.3">
      <c r="A40" s="55" t="s">
        <v>123</v>
      </c>
      <c r="B40" s="30"/>
      <c r="C40" s="43">
        <f>D40+E40+F40+G40</f>
        <v>862.1</v>
      </c>
      <c r="D40" s="43">
        <v>200</v>
      </c>
      <c r="E40" s="43"/>
      <c r="F40" s="43"/>
      <c r="G40" s="43">
        <v>662.1</v>
      </c>
    </row>
    <row r="41" spans="1:9" ht="51" customHeight="1" x14ac:dyDescent="0.3">
      <c r="A41" s="55" t="s">
        <v>105</v>
      </c>
      <c r="B41" s="30"/>
      <c r="C41" s="43">
        <f>F41+G41</f>
        <v>1001</v>
      </c>
      <c r="D41" s="43"/>
      <c r="E41" s="43"/>
      <c r="F41" s="43">
        <v>529.9</v>
      </c>
      <c r="G41" s="43">
        <v>471.1</v>
      </c>
    </row>
    <row r="42" spans="1:9" ht="65.25" customHeight="1" x14ac:dyDescent="0.3">
      <c r="A42" s="55" t="s">
        <v>131</v>
      </c>
      <c r="B42" s="30"/>
      <c r="C42" s="43">
        <f>F42+G42</f>
        <v>1280</v>
      </c>
      <c r="D42" s="43"/>
      <c r="E42" s="43"/>
      <c r="F42" s="43"/>
      <c r="G42" s="43">
        <v>1280</v>
      </c>
    </row>
    <row r="43" spans="1:9" ht="32.25" customHeight="1" x14ac:dyDescent="0.3">
      <c r="A43" s="55" t="s">
        <v>132</v>
      </c>
      <c r="B43" s="30"/>
      <c r="C43" s="43">
        <f>G43</f>
        <v>6740</v>
      </c>
      <c r="D43" s="43"/>
      <c r="E43" s="43"/>
      <c r="F43" s="43"/>
      <c r="G43" s="43">
        <v>6740</v>
      </c>
    </row>
    <row r="44" spans="1:9" ht="82.5" customHeight="1" x14ac:dyDescent="0.3">
      <c r="A44" s="55" t="s">
        <v>104</v>
      </c>
      <c r="B44" s="30"/>
      <c r="C44" s="43">
        <f>F44</f>
        <v>7194.9</v>
      </c>
      <c r="D44" s="43"/>
      <c r="E44" s="43"/>
      <c r="F44" s="43">
        <v>7194.9</v>
      </c>
      <c r="G44" s="43"/>
    </row>
    <row r="45" spans="1:9" ht="23.25" customHeight="1" x14ac:dyDescent="0.3">
      <c r="A45" s="56" t="s">
        <v>58</v>
      </c>
      <c r="B45" s="57"/>
      <c r="C45" s="51">
        <f>D45+E45+F45+G45</f>
        <v>555.4</v>
      </c>
      <c r="D45" s="51">
        <v>254.2</v>
      </c>
      <c r="E45" s="51">
        <v>172.1</v>
      </c>
      <c r="F45" s="51">
        <v>52</v>
      </c>
      <c r="G45" s="51">
        <v>77.099999999999994</v>
      </c>
    </row>
    <row r="46" spans="1:9" ht="19.5" customHeight="1" x14ac:dyDescent="0.3">
      <c r="A46" s="56" t="s">
        <v>110</v>
      </c>
      <c r="B46" s="57"/>
      <c r="C46" s="51">
        <f>D46+E46+F46+G46</f>
        <v>430.3</v>
      </c>
      <c r="D46" s="51">
        <v>99.4</v>
      </c>
      <c r="E46" s="51">
        <v>90.9</v>
      </c>
      <c r="F46" s="51">
        <v>150</v>
      </c>
      <c r="G46" s="51">
        <v>90</v>
      </c>
    </row>
    <row r="47" spans="1:9" ht="18" customHeight="1" x14ac:dyDescent="0.3">
      <c r="A47" s="48" t="s">
        <v>94</v>
      </c>
      <c r="B47" s="57"/>
      <c r="C47" s="51">
        <f>D47+E47+F47+G47</f>
        <v>21.2</v>
      </c>
      <c r="D47" s="51">
        <v>5.4</v>
      </c>
      <c r="E47" s="51">
        <v>5.8</v>
      </c>
      <c r="F47" s="51">
        <v>5</v>
      </c>
      <c r="G47" s="51">
        <v>5</v>
      </c>
    </row>
    <row r="48" spans="1:9" ht="18" customHeight="1" x14ac:dyDescent="0.3">
      <c r="A48" s="58" t="s">
        <v>109</v>
      </c>
      <c r="B48" s="57"/>
      <c r="C48" s="51">
        <f>D48+E48+F48+G48</f>
        <v>220.10000000000002</v>
      </c>
      <c r="D48" s="51">
        <v>65.8</v>
      </c>
      <c r="E48" s="51">
        <v>151.30000000000001</v>
      </c>
      <c r="F48" s="51">
        <v>3</v>
      </c>
      <c r="G48" s="51"/>
    </row>
    <row r="49" spans="1:15" ht="18" customHeight="1" x14ac:dyDescent="0.3">
      <c r="A49" s="58" t="s">
        <v>125</v>
      </c>
      <c r="B49" s="57"/>
      <c r="C49" s="51">
        <f>E49</f>
        <v>193.7</v>
      </c>
      <c r="D49" s="51"/>
      <c r="E49" s="51">
        <v>193.7</v>
      </c>
      <c r="F49" s="51"/>
      <c r="G49" s="51"/>
    </row>
    <row r="50" spans="1:15" ht="20.25" customHeight="1" x14ac:dyDescent="0.3">
      <c r="A50" s="59" t="s">
        <v>89</v>
      </c>
      <c r="B50" s="57"/>
      <c r="C50" s="51"/>
      <c r="D50" s="51"/>
      <c r="E50" s="51"/>
      <c r="F50" s="51"/>
      <c r="G50" s="51"/>
    </row>
    <row r="51" spans="1:15" ht="31.2" x14ac:dyDescent="0.3">
      <c r="A51" s="56" t="s">
        <v>20</v>
      </c>
      <c r="B51" s="60"/>
      <c r="C51" s="51">
        <f>D51+E51+F51+G51</f>
        <v>52888.348000000005</v>
      </c>
      <c r="D51" s="51">
        <f>D52+D53+D54+D55+D56+D57+D58+D60+D61+D62+D63+D64+D65+D66+D67+D69+D70+D71+D72+D75+D76+D77+D78+D80+D81+D82+D83+D96+D99+D100+D101+D102+D119</f>
        <v>7639.9000000000005</v>
      </c>
      <c r="E51" s="51">
        <f>E52+E53+E54+E55+E56+E57+E58+E60+E61+E62+E63+E64+E65+E66+E67+E69+E70+E71+E72+E75+E76+E77+E78+E80+E81+E82+E83+E96+E99+E100+E101+E102+E119</f>
        <v>7517.64</v>
      </c>
      <c r="F51" s="51">
        <f>F52+F53+F54+F55+F56+F57+F58+F60+F61+F62+F63+F64+F65+F66+F67+F69+F70+F71+F72+F75+F76+F77+F78+F80+F81+F82+F83+F96+F99+F100+F101+F102+F119</f>
        <v>13986.508</v>
      </c>
      <c r="G51" s="51">
        <f>G52+G53+G54+G55+G56+G57+G58+G60+G61+G62+G63+G64+G65+G66+G67+G69+G70+G71+G72+G75+G76+G77+G78+G80+G81+G82+G83+G96+G99+G100+G101+G102+G119</f>
        <v>23744.300000000003</v>
      </c>
      <c r="I51" s="53">
        <f>D34-D51</f>
        <v>91.899999999998727</v>
      </c>
      <c r="J51" s="53">
        <f>E34-E51</f>
        <v>23.760000000000218</v>
      </c>
      <c r="K51" s="53">
        <f>F34-F51</f>
        <v>0.89199999999982538</v>
      </c>
      <c r="L51" s="53">
        <f>G34-G51</f>
        <v>-116.60000000000582</v>
      </c>
      <c r="M51" s="53">
        <f>H34-H51</f>
        <v>0</v>
      </c>
      <c r="N51" s="53">
        <f>F34-F51</f>
        <v>0.89199999999982538</v>
      </c>
      <c r="O51" s="53">
        <f>G34-G51</f>
        <v>-116.60000000000582</v>
      </c>
    </row>
    <row r="52" spans="1:15" ht="15.6" x14ac:dyDescent="0.3">
      <c r="A52" s="27" t="s">
        <v>21</v>
      </c>
      <c r="B52" s="28"/>
      <c r="C52" s="50">
        <f>D52+E52+F52+G52</f>
        <v>16295.4</v>
      </c>
      <c r="D52" s="32">
        <v>4040</v>
      </c>
      <c r="E52" s="32">
        <v>4322</v>
      </c>
      <c r="F52" s="32">
        <v>3821.4</v>
      </c>
      <c r="G52" s="32">
        <v>4112</v>
      </c>
    </row>
    <row r="53" spans="1:15" ht="18.75" customHeight="1" x14ac:dyDescent="0.3">
      <c r="A53" s="13" t="s">
        <v>52</v>
      </c>
      <c r="B53" s="28"/>
      <c r="C53" s="50">
        <f>D53+E53+F53+G53</f>
        <v>3585.348</v>
      </c>
      <c r="D53" s="32">
        <f>D52*0.22</f>
        <v>888.8</v>
      </c>
      <c r="E53" s="32">
        <f>E52*0.22</f>
        <v>950.84</v>
      </c>
      <c r="F53" s="32">
        <f>F52*0.22</f>
        <v>840.70799999999997</v>
      </c>
      <c r="G53" s="32">
        <v>905</v>
      </c>
      <c r="I53" s="53"/>
      <c r="N53" s="53"/>
    </row>
    <row r="54" spans="1:15" ht="26.25" customHeight="1" x14ac:dyDescent="0.3">
      <c r="A54" s="18" t="s">
        <v>93</v>
      </c>
      <c r="B54" s="28"/>
      <c r="C54" s="50">
        <f>D54</f>
        <v>300</v>
      </c>
      <c r="D54" s="32">
        <v>300</v>
      </c>
      <c r="E54" s="32"/>
      <c r="F54" s="32"/>
      <c r="G54" s="32"/>
      <c r="I54" s="53"/>
      <c r="N54" s="53">
        <f>C52+C53+C54+C55</f>
        <v>22206.847999999998</v>
      </c>
    </row>
    <row r="55" spans="1:15" ht="26.25" customHeight="1" x14ac:dyDescent="0.3">
      <c r="A55" s="18" t="s">
        <v>127</v>
      </c>
      <c r="B55" s="28"/>
      <c r="C55" s="50">
        <f>G55</f>
        <v>2026.1</v>
      </c>
      <c r="D55" s="32"/>
      <c r="E55" s="32"/>
      <c r="F55" s="32"/>
      <c r="G55" s="32">
        <v>2026.1</v>
      </c>
      <c r="I55" s="53"/>
      <c r="N55" s="53"/>
    </row>
    <row r="56" spans="1:15" ht="33" customHeight="1" x14ac:dyDescent="0.3">
      <c r="A56" s="56" t="s">
        <v>101</v>
      </c>
      <c r="B56" s="60"/>
      <c r="C56" s="50">
        <f>D56+E56+F56+G56</f>
        <v>124</v>
      </c>
      <c r="D56" s="50">
        <v>33</v>
      </c>
      <c r="E56" s="50">
        <v>20</v>
      </c>
      <c r="F56" s="50">
        <v>36</v>
      </c>
      <c r="G56" s="50">
        <v>35</v>
      </c>
      <c r="I56" s="53"/>
      <c r="N56" s="53">
        <v>22206.799999999999</v>
      </c>
    </row>
    <row r="57" spans="1:15" ht="17.25" customHeight="1" x14ac:dyDescent="0.3">
      <c r="A57" s="18" t="s">
        <v>53</v>
      </c>
      <c r="B57" s="28"/>
      <c r="C57" s="50">
        <f>D57+E57+F57+G57</f>
        <v>380</v>
      </c>
      <c r="D57" s="32">
        <v>200</v>
      </c>
      <c r="E57" s="32">
        <v>60</v>
      </c>
      <c r="F57" s="32">
        <v>60</v>
      </c>
      <c r="G57" s="32">
        <v>60</v>
      </c>
    </row>
    <row r="58" spans="1:15" ht="33" customHeight="1" x14ac:dyDescent="0.3">
      <c r="A58" s="18" t="s">
        <v>128</v>
      </c>
      <c r="B58" s="30"/>
      <c r="C58" s="50">
        <f>D58+E58+F58+G58</f>
        <v>150</v>
      </c>
      <c r="D58" s="32"/>
      <c r="E58" s="32"/>
      <c r="F58" s="32"/>
      <c r="G58" s="32">
        <v>150</v>
      </c>
      <c r="N58" s="53">
        <f>N56-N54</f>
        <v>-4.7999999998864951E-2</v>
      </c>
    </row>
    <row r="59" spans="1:15" ht="17.25" customHeight="1" x14ac:dyDescent="0.3">
      <c r="A59" s="13" t="s">
        <v>119</v>
      </c>
      <c r="B59" s="30"/>
      <c r="C59" s="50"/>
      <c r="D59" s="32"/>
      <c r="E59" s="32"/>
      <c r="F59" s="32"/>
      <c r="G59" s="32"/>
    </row>
    <row r="60" spans="1:15" ht="34.5" customHeight="1" x14ac:dyDescent="0.3">
      <c r="A60" s="56" t="s">
        <v>130</v>
      </c>
      <c r="B60" s="30"/>
      <c r="C60" s="50">
        <f>D60+E60+F60+G60</f>
        <v>2305.1999999999998</v>
      </c>
      <c r="D60" s="32">
        <v>150</v>
      </c>
      <c r="E60" s="32">
        <v>400</v>
      </c>
      <c r="F60" s="32">
        <v>300</v>
      </c>
      <c r="G60" s="32">
        <v>1455.2</v>
      </c>
    </row>
    <row r="61" spans="1:15" ht="17.25" customHeight="1" x14ac:dyDescent="0.3">
      <c r="A61" s="56" t="s">
        <v>114</v>
      </c>
      <c r="B61" s="30"/>
      <c r="C61" s="50">
        <f>D61+E61+F61+G61</f>
        <v>100</v>
      </c>
      <c r="D61" s="32"/>
      <c r="E61" s="32"/>
      <c r="F61" s="32">
        <v>100</v>
      </c>
      <c r="G61" s="32"/>
    </row>
    <row r="62" spans="1:15" ht="17.25" customHeight="1" x14ac:dyDescent="0.3">
      <c r="A62" s="56" t="s">
        <v>113</v>
      </c>
      <c r="B62" s="30"/>
      <c r="C62" s="50">
        <f>D62+E62+F62+G62</f>
        <v>142</v>
      </c>
      <c r="D62" s="32"/>
      <c r="E62" s="32"/>
      <c r="F62" s="32"/>
      <c r="G62" s="32">
        <v>142</v>
      </c>
    </row>
    <row r="63" spans="1:15" ht="19.5" customHeight="1" x14ac:dyDescent="0.3">
      <c r="A63" s="18" t="s">
        <v>78</v>
      </c>
      <c r="B63" s="28"/>
      <c r="C63" s="50">
        <f>D63+E63+F63+G63</f>
        <v>25</v>
      </c>
      <c r="D63" s="32">
        <v>6.5</v>
      </c>
      <c r="E63" s="32">
        <v>6.5</v>
      </c>
      <c r="F63" s="32">
        <v>6</v>
      </c>
      <c r="G63" s="32">
        <v>6</v>
      </c>
    </row>
    <row r="64" spans="1:15" ht="63.75" customHeight="1" x14ac:dyDescent="0.3">
      <c r="A64" s="18" t="s">
        <v>66</v>
      </c>
      <c r="B64" s="30"/>
      <c r="C64" s="50">
        <f>D64+E64+F64+G64</f>
        <v>80</v>
      </c>
      <c r="D64" s="32">
        <v>9</v>
      </c>
      <c r="E64" s="32">
        <v>10</v>
      </c>
      <c r="F64" s="32">
        <v>31</v>
      </c>
      <c r="G64" s="32">
        <v>30</v>
      </c>
    </row>
    <row r="65" spans="1:7" ht="30" customHeight="1" x14ac:dyDescent="0.3">
      <c r="A65" s="56" t="s">
        <v>99</v>
      </c>
      <c r="B65" s="57"/>
      <c r="C65" s="50">
        <f>E65</f>
        <v>100</v>
      </c>
      <c r="D65" s="50"/>
      <c r="E65" s="50">
        <v>100</v>
      </c>
      <c r="F65" s="32"/>
      <c r="G65" s="32"/>
    </row>
    <row r="66" spans="1:7" ht="17.25" customHeight="1" x14ac:dyDescent="0.3">
      <c r="A66" s="56" t="s">
        <v>72</v>
      </c>
      <c r="B66" s="57"/>
      <c r="C66" s="50">
        <f>D66+E66+F66+G66</f>
        <v>8</v>
      </c>
      <c r="D66" s="50">
        <v>2</v>
      </c>
      <c r="E66" s="50">
        <v>2</v>
      </c>
      <c r="F66" s="32">
        <v>2</v>
      </c>
      <c r="G66" s="32">
        <v>2</v>
      </c>
    </row>
    <row r="67" spans="1:7" ht="63" customHeight="1" x14ac:dyDescent="0.3">
      <c r="A67" s="56" t="s">
        <v>80</v>
      </c>
      <c r="B67" s="57"/>
      <c r="C67" s="50">
        <f>D67+E67+F67+G67</f>
        <v>100</v>
      </c>
      <c r="D67" s="50">
        <v>25</v>
      </c>
      <c r="E67" s="50">
        <v>25</v>
      </c>
      <c r="F67" s="32">
        <v>25</v>
      </c>
      <c r="G67" s="32">
        <v>25</v>
      </c>
    </row>
    <row r="68" spans="1:7" ht="21.75" customHeight="1" x14ac:dyDescent="0.3">
      <c r="A68" s="56" t="s">
        <v>112</v>
      </c>
      <c r="B68" s="57"/>
      <c r="C68" s="50"/>
      <c r="D68" s="50"/>
      <c r="E68" s="50"/>
      <c r="F68" s="32"/>
      <c r="G68" s="32"/>
    </row>
    <row r="69" spans="1:7" ht="21.75" customHeight="1" x14ac:dyDescent="0.3">
      <c r="A69" s="56" t="s">
        <v>113</v>
      </c>
      <c r="B69" s="57"/>
      <c r="C69" s="50">
        <f>E69</f>
        <v>44.8</v>
      </c>
      <c r="D69" s="50"/>
      <c r="E69" s="50">
        <v>44.8</v>
      </c>
      <c r="F69" s="32"/>
      <c r="G69" s="32"/>
    </row>
    <row r="70" spans="1:7" ht="21.75" customHeight="1" x14ac:dyDescent="0.3">
      <c r="A70" s="56" t="s">
        <v>114</v>
      </c>
      <c r="B70" s="57"/>
      <c r="C70" s="50">
        <f>F70</f>
        <v>50</v>
      </c>
      <c r="D70" s="50"/>
      <c r="E70" s="50"/>
      <c r="F70" s="32">
        <v>50</v>
      </c>
      <c r="G70" s="32"/>
    </row>
    <row r="71" spans="1:7" ht="17.25" customHeight="1" x14ac:dyDescent="0.3">
      <c r="A71" s="56" t="s">
        <v>74</v>
      </c>
      <c r="B71" s="57"/>
      <c r="C71" s="50">
        <f>D71+E71+F71+G71</f>
        <v>36</v>
      </c>
      <c r="D71" s="50">
        <v>10</v>
      </c>
      <c r="E71" s="50">
        <v>8</v>
      </c>
      <c r="F71" s="32">
        <v>10</v>
      </c>
      <c r="G71" s="32">
        <v>8</v>
      </c>
    </row>
    <row r="72" spans="1:7" ht="17.25" customHeight="1" x14ac:dyDescent="0.3">
      <c r="A72" s="56" t="s">
        <v>120</v>
      </c>
      <c r="B72" s="57"/>
      <c r="C72" s="50">
        <f>D72+E72+F72+G72</f>
        <v>194</v>
      </c>
      <c r="D72" s="50">
        <f>D73+D74</f>
        <v>30</v>
      </c>
      <c r="E72" s="50">
        <f>E73+E74</f>
        <v>50</v>
      </c>
      <c r="F72" s="50">
        <f>F73+F74</f>
        <v>70</v>
      </c>
      <c r="G72" s="50">
        <f>G73+G74</f>
        <v>44</v>
      </c>
    </row>
    <row r="73" spans="1:7" ht="17.25" customHeight="1" x14ac:dyDescent="0.3">
      <c r="A73" s="56" t="s">
        <v>118</v>
      </c>
      <c r="B73" s="57"/>
      <c r="C73" s="50">
        <f>D73+E73+F73+G73</f>
        <v>174</v>
      </c>
      <c r="D73" s="50">
        <v>30</v>
      </c>
      <c r="E73" s="50">
        <v>50</v>
      </c>
      <c r="F73" s="32">
        <v>50</v>
      </c>
      <c r="G73" s="32">
        <v>44</v>
      </c>
    </row>
    <row r="74" spans="1:7" ht="17.25" customHeight="1" x14ac:dyDescent="0.3">
      <c r="A74" s="56" t="s">
        <v>114</v>
      </c>
      <c r="B74" s="57"/>
      <c r="C74" s="50">
        <f>F74</f>
        <v>20</v>
      </c>
      <c r="D74" s="50"/>
      <c r="E74" s="50"/>
      <c r="F74" s="32">
        <v>20</v>
      </c>
      <c r="G74" s="32"/>
    </row>
    <row r="75" spans="1:7" ht="17.25" customHeight="1" x14ac:dyDescent="0.3">
      <c r="A75" s="56" t="s">
        <v>100</v>
      </c>
      <c r="B75" s="57"/>
      <c r="C75" s="50">
        <f>E75</f>
        <v>30</v>
      </c>
      <c r="D75" s="50"/>
      <c r="E75" s="50">
        <v>30</v>
      </c>
      <c r="F75" s="32"/>
      <c r="G75" s="32"/>
    </row>
    <row r="76" spans="1:7" ht="17.25" customHeight="1" x14ac:dyDescent="0.3">
      <c r="A76" s="56" t="s">
        <v>73</v>
      </c>
      <c r="B76" s="57"/>
      <c r="C76" s="50">
        <f>D76+E76+F76+G76</f>
        <v>3</v>
      </c>
      <c r="D76" s="50">
        <v>1</v>
      </c>
      <c r="E76" s="50">
        <v>0.5</v>
      </c>
      <c r="F76" s="32">
        <v>1</v>
      </c>
      <c r="G76" s="32">
        <v>0.5</v>
      </c>
    </row>
    <row r="77" spans="1:7" ht="17.25" customHeight="1" x14ac:dyDescent="0.3">
      <c r="A77" s="56" t="s">
        <v>75</v>
      </c>
      <c r="B77" s="57"/>
      <c r="C77" s="50">
        <f>D77+E77+F77+G77</f>
        <v>5</v>
      </c>
      <c r="D77" s="50">
        <v>1</v>
      </c>
      <c r="E77" s="50">
        <v>2</v>
      </c>
      <c r="F77" s="32">
        <v>1</v>
      </c>
      <c r="G77" s="32">
        <v>1</v>
      </c>
    </row>
    <row r="78" spans="1:7" ht="17.25" customHeight="1" x14ac:dyDescent="0.3">
      <c r="A78" s="56" t="s">
        <v>77</v>
      </c>
      <c r="B78" s="57"/>
      <c r="C78" s="50">
        <f>D78+E78+F78+G78</f>
        <v>145</v>
      </c>
      <c r="D78" s="50">
        <v>15</v>
      </c>
      <c r="E78" s="50">
        <v>20</v>
      </c>
      <c r="F78" s="32">
        <v>70</v>
      </c>
      <c r="G78" s="32">
        <v>40</v>
      </c>
    </row>
    <row r="79" spans="1:7" ht="50.25" customHeight="1" x14ac:dyDescent="0.3">
      <c r="A79" s="56" t="s">
        <v>115</v>
      </c>
      <c r="B79" s="60"/>
      <c r="C79" s="50"/>
      <c r="D79" s="50"/>
      <c r="E79" s="50"/>
      <c r="F79" s="32"/>
      <c r="G79" s="32"/>
    </row>
    <row r="80" spans="1:7" ht="24" customHeight="1" x14ac:dyDescent="0.3">
      <c r="A80" s="56" t="s">
        <v>118</v>
      </c>
      <c r="B80" s="60"/>
      <c r="C80" s="50">
        <f>D80+E80+F80+G80</f>
        <v>100</v>
      </c>
      <c r="D80" s="50">
        <v>25</v>
      </c>
      <c r="E80" s="50">
        <v>25</v>
      </c>
      <c r="F80" s="32">
        <v>25</v>
      </c>
      <c r="G80" s="32">
        <v>25</v>
      </c>
    </row>
    <row r="81" spans="1:9" ht="21" customHeight="1" x14ac:dyDescent="0.3">
      <c r="A81" s="56" t="s">
        <v>114</v>
      </c>
      <c r="B81" s="60"/>
      <c r="C81" s="50">
        <f>F81</f>
        <v>30</v>
      </c>
      <c r="D81" s="50"/>
      <c r="E81" s="50"/>
      <c r="F81" s="32">
        <v>30</v>
      </c>
      <c r="G81" s="32"/>
    </row>
    <row r="82" spans="1:9" ht="33.75" customHeight="1" x14ac:dyDescent="0.3">
      <c r="A82" s="18" t="s">
        <v>82</v>
      </c>
      <c r="B82" s="28"/>
      <c r="C82" s="50">
        <f>D82+E82+F82+G82</f>
        <v>363</v>
      </c>
      <c r="D82" s="32">
        <v>150.5</v>
      </c>
      <c r="E82" s="32">
        <v>212.5</v>
      </c>
      <c r="F82" s="32"/>
      <c r="G82" s="32"/>
    </row>
    <row r="83" spans="1:9" ht="15.6" x14ac:dyDescent="0.3">
      <c r="A83" s="54" t="s">
        <v>54</v>
      </c>
      <c r="B83" s="28"/>
      <c r="C83" s="51">
        <f>D83+E83+F83+G83</f>
        <v>572.5</v>
      </c>
      <c r="D83" s="43">
        <f>D85+D86+D87+D88+D89+D90+D91+D92+D93+D94</f>
        <v>77</v>
      </c>
      <c r="E83" s="43">
        <f>E85+E86+E87+E88+E89+E90+E91+E92+E93+E94</f>
        <v>124.5</v>
      </c>
      <c r="F83" s="43">
        <f>F85+F86+F87+F88+F89+F90+F91+F92+F93+F94</f>
        <v>203.5</v>
      </c>
      <c r="G83" s="43">
        <f>G85+G86+G87+G88+G89+G90+G91+G92+G93+G94</f>
        <v>167.5</v>
      </c>
    </row>
    <row r="84" spans="1:9" ht="15.6" x14ac:dyDescent="0.3">
      <c r="A84" s="13" t="s">
        <v>116</v>
      </c>
      <c r="B84" s="28"/>
      <c r="C84" s="50"/>
      <c r="D84" s="32"/>
      <c r="E84" s="32"/>
      <c r="F84" s="32"/>
      <c r="G84" s="32"/>
    </row>
    <row r="85" spans="1:9" ht="15.6" x14ac:dyDescent="0.3">
      <c r="A85" s="56" t="s">
        <v>118</v>
      </c>
      <c r="B85" s="60"/>
      <c r="C85" s="50">
        <f>D85+E85+F85+G85</f>
        <v>80</v>
      </c>
      <c r="D85" s="50">
        <v>5</v>
      </c>
      <c r="E85" s="50">
        <v>25</v>
      </c>
      <c r="F85" s="50">
        <v>25</v>
      </c>
      <c r="G85" s="50">
        <v>25</v>
      </c>
    </row>
    <row r="86" spans="1:9" ht="15.6" x14ac:dyDescent="0.3">
      <c r="A86" s="56" t="s">
        <v>114</v>
      </c>
      <c r="B86" s="60"/>
      <c r="C86" s="50">
        <f>F86</f>
        <v>30</v>
      </c>
      <c r="D86" s="50"/>
      <c r="E86" s="50"/>
      <c r="F86" s="50">
        <v>30</v>
      </c>
      <c r="G86" s="50"/>
    </row>
    <row r="87" spans="1:9" ht="15.6" x14ac:dyDescent="0.3">
      <c r="A87" s="61" t="s">
        <v>67</v>
      </c>
      <c r="B87" s="60"/>
      <c r="C87" s="50">
        <f t="shared" ref="C87:C94" si="0">D87+E87+F87+G87</f>
        <v>4</v>
      </c>
      <c r="D87" s="48"/>
      <c r="E87" s="50">
        <v>3</v>
      </c>
      <c r="F87" s="48"/>
      <c r="G87" s="50">
        <v>1</v>
      </c>
    </row>
    <row r="88" spans="1:9" ht="31.2" x14ac:dyDescent="0.3">
      <c r="A88" s="56" t="s">
        <v>55</v>
      </c>
      <c r="B88" s="57"/>
      <c r="C88" s="50">
        <f t="shared" si="0"/>
        <v>100</v>
      </c>
      <c r="D88" s="50">
        <v>25</v>
      </c>
      <c r="E88" s="50">
        <v>25</v>
      </c>
      <c r="F88" s="50">
        <v>25</v>
      </c>
      <c r="G88" s="50">
        <v>25</v>
      </c>
    </row>
    <row r="89" spans="1:9" ht="15.6" x14ac:dyDescent="0.3">
      <c r="A89" s="48" t="s">
        <v>71</v>
      </c>
      <c r="B89" s="57"/>
      <c r="C89" s="50">
        <f t="shared" si="0"/>
        <v>60.5</v>
      </c>
      <c r="D89" s="50">
        <v>12.5</v>
      </c>
      <c r="E89" s="50">
        <v>16</v>
      </c>
      <c r="F89" s="50">
        <v>16</v>
      </c>
      <c r="G89" s="50">
        <v>16</v>
      </c>
    </row>
    <row r="90" spans="1:9" ht="21" customHeight="1" x14ac:dyDescent="0.3">
      <c r="A90" s="62" t="s">
        <v>56</v>
      </c>
      <c r="B90" s="57"/>
      <c r="C90" s="50">
        <f t="shared" si="0"/>
        <v>150</v>
      </c>
      <c r="D90" s="50">
        <v>15</v>
      </c>
      <c r="E90" s="50">
        <v>30</v>
      </c>
      <c r="F90" s="50">
        <v>55</v>
      </c>
      <c r="G90" s="50">
        <v>50</v>
      </c>
    </row>
    <row r="91" spans="1:9" ht="15.6" x14ac:dyDescent="0.3">
      <c r="A91" s="48" t="s">
        <v>70</v>
      </c>
      <c r="B91" s="57"/>
      <c r="C91" s="50">
        <f t="shared" si="0"/>
        <v>71</v>
      </c>
      <c r="D91" s="50">
        <v>15</v>
      </c>
      <c r="E91" s="50">
        <v>16</v>
      </c>
      <c r="F91" s="50">
        <v>20</v>
      </c>
      <c r="G91" s="50">
        <v>20</v>
      </c>
    </row>
    <row r="92" spans="1:9" ht="20.25" customHeight="1" x14ac:dyDescent="0.3">
      <c r="A92" s="56" t="s">
        <v>57</v>
      </c>
      <c r="B92" s="57"/>
      <c r="C92" s="50">
        <f t="shared" si="0"/>
        <v>7</v>
      </c>
      <c r="D92" s="50">
        <v>2</v>
      </c>
      <c r="E92" s="50">
        <v>2</v>
      </c>
      <c r="F92" s="50">
        <v>2</v>
      </c>
      <c r="G92" s="50">
        <v>1</v>
      </c>
    </row>
    <row r="93" spans="1:9" ht="31.2" x14ac:dyDescent="0.3">
      <c r="A93" s="56" t="s">
        <v>68</v>
      </c>
      <c r="B93" s="57"/>
      <c r="C93" s="50">
        <f t="shared" si="0"/>
        <v>10</v>
      </c>
      <c r="D93" s="50"/>
      <c r="E93" s="50">
        <v>5</v>
      </c>
      <c r="F93" s="50">
        <v>3</v>
      </c>
      <c r="G93" s="50">
        <v>2</v>
      </c>
    </row>
    <row r="94" spans="1:9" ht="18.75" customHeight="1" x14ac:dyDescent="0.3">
      <c r="A94" s="48" t="s">
        <v>69</v>
      </c>
      <c r="B94" s="57"/>
      <c r="C94" s="50">
        <f t="shared" si="0"/>
        <v>60</v>
      </c>
      <c r="D94" s="48">
        <v>2.5</v>
      </c>
      <c r="E94" s="48">
        <v>2.5</v>
      </c>
      <c r="F94" s="48">
        <v>27.5</v>
      </c>
      <c r="G94" s="48">
        <v>27.5</v>
      </c>
    </row>
    <row r="95" spans="1:9" ht="15.6" x14ac:dyDescent="0.3">
      <c r="A95" s="63"/>
      <c r="B95" s="57"/>
      <c r="C95" s="50"/>
      <c r="D95" s="50"/>
      <c r="E95" s="50"/>
      <c r="F95" s="50"/>
      <c r="G95" s="50"/>
    </row>
    <row r="96" spans="1:9" ht="15.6" x14ac:dyDescent="0.3">
      <c r="A96" s="55" t="s">
        <v>124</v>
      </c>
      <c r="B96" s="57"/>
      <c r="C96" s="50">
        <f t="shared" ref="C96:C102" si="1">D96+E96+F96+G96</f>
        <v>1540.1</v>
      </c>
      <c r="D96" s="50">
        <f>D97+D98</f>
        <v>596.79999999999995</v>
      </c>
      <c r="E96" s="50">
        <f>E97+E98</f>
        <v>281.2</v>
      </c>
      <c r="F96" s="50">
        <f>F97+F98</f>
        <v>0</v>
      </c>
      <c r="G96" s="50">
        <f>G97+G98</f>
        <v>662.1</v>
      </c>
      <c r="I96" s="53">
        <f>C96+C99+C100+C101+C103</f>
        <v>2452.9999999999995</v>
      </c>
    </row>
    <row r="97" spans="1:10" ht="15.6" x14ac:dyDescent="0.3">
      <c r="A97" s="18" t="s">
        <v>103</v>
      </c>
      <c r="B97" s="57"/>
      <c r="C97" s="50">
        <f t="shared" si="1"/>
        <v>678</v>
      </c>
      <c r="D97" s="50">
        <v>396.8</v>
      </c>
      <c r="E97" s="50">
        <v>281.2</v>
      </c>
      <c r="F97" s="50"/>
      <c r="G97" s="50"/>
      <c r="I97" s="53">
        <f>C97+C99+C100+C101+C103</f>
        <v>1590.9</v>
      </c>
    </row>
    <row r="98" spans="1:10" ht="31.2" x14ac:dyDescent="0.3">
      <c r="A98" s="18" t="s">
        <v>122</v>
      </c>
      <c r="B98" s="57"/>
      <c r="C98" s="50">
        <f t="shared" si="1"/>
        <v>862.1</v>
      </c>
      <c r="D98" s="50">
        <v>200</v>
      </c>
      <c r="E98" s="50"/>
      <c r="F98" s="50"/>
      <c r="G98" s="50">
        <v>662.1</v>
      </c>
    </row>
    <row r="99" spans="1:10" ht="15.6" x14ac:dyDescent="0.3">
      <c r="A99" s="55" t="s">
        <v>49</v>
      </c>
      <c r="B99" s="57"/>
      <c r="C99" s="50">
        <f t="shared" si="1"/>
        <v>320.10000000000002</v>
      </c>
      <c r="D99" s="50">
        <v>80.099999999999994</v>
      </c>
      <c r="E99" s="50">
        <v>80.099999999999994</v>
      </c>
      <c r="F99" s="50">
        <v>80</v>
      </c>
      <c r="G99" s="50">
        <v>79.900000000000006</v>
      </c>
    </row>
    <row r="100" spans="1:10" ht="15.6" x14ac:dyDescent="0.3">
      <c r="A100" s="55" t="s">
        <v>50</v>
      </c>
      <c r="B100" s="57"/>
      <c r="C100" s="50">
        <f t="shared" si="1"/>
        <v>587.6</v>
      </c>
      <c r="D100" s="50">
        <v>149.6</v>
      </c>
      <c r="E100" s="50">
        <v>146</v>
      </c>
      <c r="F100" s="50">
        <v>142.5</v>
      </c>
      <c r="G100" s="50">
        <v>149.5</v>
      </c>
    </row>
    <row r="101" spans="1:10" ht="18.75" customHeight="1" x14ac:dyDescent="0.3">
      <c r="A101" s="48" t="s">
        <v>51</v>
      </c>
      <c r="B101" s="57"/>
      <c r="C101" s="50">
        <f t="shared" si="1"/>
        <v>3.6999999999999997</v>
      </c>
      <c r="D101" s="50">
        <v>2.4</v>
      </c>
      <c r="E101" s="50">
        <v>0.7</v>
      </c>
      <c r="F101" s="64"/>
      <c r="G101" s="64">
        <v>0.6</v>
      </c>
    </row>
    <row r="102" spans="1:10" ht="33.75" customHeight="1" x14ac:dyDescent="0.3">
      <c r="A102" s="56" t="s">
        <v>95</v>
      </c>
      <c r="B102" s="60"/>
      <c r="C102" s="50">
        <f t="shared" si="1"/>
        <v>4</v>
      </c>
      <c r="D102" s="64">
        <f>D103+D104</f>
        <v>1.5</v>
      </c>
      <c r="E102" s="64">
        <f>E103+E104</f>
        <v>1</v>
      </c>
      <c r="F102" s="64">
        <f>F103+F104</f>
        <v>1</v>
      </c>
      <c r="G102" s="64">
        <f>G103+G104</f>
        <v>0.5</v>
      </c>
    </row>
    <row r="103" spans="1:10" ht="21" customHeight="1" x14ac:dyDescent="0.3">
      <c r="A103" s="18" t="s">
        <v>103</v>
      </c>
      <c r="B103" s="60"/>
      <c r="C103" s="50">
        <f>D103</f>
        <v>1.5</v>
      </c>
      <c r="D103" s="64">
        <v>1.5</v>
      </c>
      <c r="E103" s="50"/>
      <c r="F103" s="50"/>
      <c r="G103" s="50"/>
    </row>
    <row r="104" spans="1:10" ht="20.25" customHeight="1" x14ac:dyDescent="0.3">
      <c r="A104" s="18" t="s">
        <v>111</v>
      </c>
      <c r="B104" s="60"/>
      <c r="C104" s="50">
        <f>D104+E104+F104+G104</f>
        <v>2.5</v>
      </c>
      <c r="D104" s="64"/>
      <c r="E104" s="50">
        <v>1</v>
      </c>
      <c r="F104" s="50">
        <v>1</v>
      </c>
      <c r="G104" s="50">
        <v>0.5</v>
      </c>
    </row>
    <row r="105" spans="1:10" ht="15.6" x14ac:dyDescent="0.3">
      <c r="A105" s="65" t="s">
        <v>90</v>
      </c>
      <c r="B105" s="60"/>
      <c r="C105" s="48"/>
      <c r="D105" s="48"/>
      <c r="E105" s="48"/>
      <c r="F105" s="48"/>
      <c r="G105" s="48"/>
    </row>
    <row r="106" spans="1:10" ht="18.75" customHeight="1" x14ac:dyDescent="0.3">
      <c r="A106" s="56" t="s">
        <v>97</v>
      </c>
      <c r="B106" s="60"/>
      <c r="C106" s="50">
        <f>E106+F106+G106</f>
        <v>1336.4</v>
      </c>
      <c r="D106" s="48"/>
      <c r="E106" s="50">
        <v>150</v>
      </c>
      <c r="F106" s="48">
        <v>161.4</v>
      </c>
      <c r="G106" s="50">
        <v>1025</v>
      </c>
    </row>
    <row r="107" spans="1:10" ht="18.75" customHeight="1" x14ac:dyDescent="0.3">
      <c r="A107" s="56" t="s">
        <v>98</v>
      </c>
      <c r="B107" s="60"/>
      <c r="C107" s="48">
        <f>F107</f>
        <v>38.6</v>
      </c>
      <c r="D107" s="48"/>
      <c r="E107" s="48"/>
      <c r="F107" s="48">
        <v>38.6</v>
      </c>
      <c r="G107" s="48"/>
    </row>
    <row r="108" spans="1:10" ht="18.75" customHeight="1" x14ac:dyDescent="0.3">
      <c r="A108" s="56" t="s">
        <v>103</v>
      </c>
      <c r="B108" s="60"/>
      <c r="C108" s="50">
        <f>E108+F108+G108</f>
        <v>1375</v>
      </c>
      <c r="D108" s="48"/>
      <c r="E108" s="50">
        <f>SUM(E106:E107)</f>
        <v>150</v>
      </c>
      <c r="F108" s="50">
        <f>SUM(F106:F107)</f>
        <v>200</v>
      </c>
      <c r="G108" s="50">
        <f>SUM(G106:G107)</f>
        <v>1025</v>
      </c>
    </row>
    <row r="109" spans="1:10" ht="31.2" x14ac:dyDescent="0.3">
      <c r="A109" s="18" t="s">
        <v>22</v>
      </c>
      <c r="B109" s="23"/>
      <c r="C109" s="32">
        <f>D109+E109+F109+G109</f>
        <v>14568.600000000002</v>
      </c>
      <c r="D109" s="42">
        <f>D110+D111+D112+D113+D114+D115+D116</f>
        <v>845.7</v>
      </c>
      <c r="E109" s="42">
        <f>E110+E111+E112+E113+E114+E115+E116</f>
        <v>445</v>
      </c>
      <c r="F109" s="42">
        <f>F110+F111+F112+F113+F114+F115+F116</f>
        <v>685.5</v>
      </c>
      <c r="G109" s="42">
        <f>G110+G111+G112+G113+G114+G115+G116</f>
        <v>12592.400000000001</v>
      </c>
    </row>
    <row r="110" spans="1:10" ht="15.6" x14ac:dyDescent="0.3">
      <c r="A110" s="18" t="s">
        <v>103</v>
      </c>
      <c r="B110" s="23"/>
      <c r="C110" s="32">
        <f>D110+E110+F110+G110</f>
        <v>1663</v>
      </c>
      <c r="D110" s="42">
        <v>730</v>
      </c>
      <c r="E110" s="42">
        <v>325</v>
      </c>
      <c r="F110" s="50">
        <v>58</v>
      </c>
      <c r="G110" s="50">
        <v>550</v>
      </c>
    </row>
    <row r="111" spans="1:10" ht="15.6" x14ac:dyDescent="0.3">
      <c r="A111" s="18" t="s">
        <v>129</v>
      </c>
      <c r="B111" s="23"/>
      <c r="C111" s="32">
        <f>D111</f>
        <v>115.7</v>
      </c>
      <c r="D111" s="42">
        <v>115.7</v>
      </c>
      <c r="E111" s="42"/>
      <c r="F111" s="50"/>
      <c r="G111" s="50"/>
      <c r="H111">
        <v>3058.7</v>
      </c>
      <c r="I111" s="53">
        <f>C110+C111+C115</f>
        <v>3058.7</v>
      </c>
      <c r="J111" s="53">
        <f>H111-I111</f>
        <v>0</v>
      </c>
    </row>
    <row r="112" spans="1:10" ht="18.75" customHeight="1" x14ac:dyDescent="0.3">
      <c r="A112" s="18" t="s">
        <v>117</v>
      </c>
      <c r="B112" s="23"/>
      <c r="C112" s="32">
        <f>D112+E112+F112+G112</f>
        <v>194.6</v>
      </c>
      <c r="D112" s="42"/>
      <c r="E112" s="42">
        <v>120</v>
      </c>
      <c r="F112" s="50">
        <v>74.599999999999994</v>
      </c>
      <c r="G112" s="50"/>
    </row>
    <row r="113" spans="1:7" ht="15.6" x14ac:dyDescent="0.3">
      <c r="A113" s="18" t="s">
        <v>111</v>
      </c>
      <c r="B113" s="23"/>
      <c r="C113" s="32">
        <f>F113+G113</f>
        <v>3574.3</v>
      </c>
      <c r="D113" s="42"/>
      <c r="E113" s="42"/>
      <c r="F113" s="50">
        <v>23</v>
      </c>
      <c r="G113" s="50">
        <v>3551.3</v>
      </c>
    </row>
    <row r="114" spans="1:7" ht="51" customHeight="1" x14ac:dyDescent="0.3">
      <c r="A114" s="55" t="s">
        <v>106</v>
      </c>
      <c r="B114" s="23"/>
      <c r="C114" s="32">
        <f>F114+G114</f>
        <v>1001</v>
      </c>
      <c r="D114" s="42"/>
      <c r="E114" s="42"/>
      <c r="F114" s="50">
        <v>529.9</v>
      </c>
      <c r="G114" s="50">
        <v>471.1</v>
      </c>
    </row>
    <row r="115" spans="1:7" ht="64.5" customHeight="1" x14ac:dyDescent="0.3">
      <c r="A115" s="55" t="s">
        <v>133</v>
      </c>
      <c r="B115" s="23"/>
      <c r="C115" s="32">
        <f>F115+G115</f>
        <v>1280</v>
      </c>
      <c r="D115" s="42"/>
      <c r="E115" s="42"/>
      <c r="F115" s="50"/>
      <c r="G115" s="50">
        <v>1280</v>
      </c>
    </row>
    <row r="116" spans="1:7" ht="31.5" customHeight="1" x14ac:dyDescent="0.3">
      <c r="A116" s="55" t="s">
        <v>134</v>
      </c>
      <c r="B116" s="23"/>
      <c r="C116" s="32">
        <f>G116</f>
        <v>6740</v>
      </c>
      <c r="D116" s="42"/>
      <c r="E116" s="42"/>
      <c r="F116" s="50"/>
      <c r="G116" s="50">
        <v>6740</v>
      </c>
    </row>
    <row r="117" spans="1:7" ht="46.8" x14ac:dyDescent="0.3">
      <c r="A117" s="18" t="s">
        <v>23</v>
      </c>
      <c r="B117" s="23"/>
      <c r="C117" s="50">
        <v>7194.9</v>
      </c>
      <c r="D117" s="50"/>
      <c r="E117" s="50"/>
      <c r="F117" s="50">
        <v>7194.9</v>
      </c>
      <c r="G117" s="50"/>
    </row>
    <row r="118" spans="1:7" ht="78" x14ac:dyDescent="0.3">
      <c r="A118" s="55" t="s">
        <v>107</v>
      </c>
      <c r="B118" s="23"/>
      <c r="C118" s="50">
        <v>7194.9</v>
      </c>
      <c r="D118" s="50"/>
      <c r="E118" s="50"/>
      <c r="F118" s="50">
        <v>7194.9</v>
      </c>
      <c r="G118" s="50"/>
    </row>
    <row r="119" spans="1:7" ht="15.6" x14ac:dyDescent="0.3">
      <c r="A119" s="18" t="s">
        <v>59</v>
      </c>
      <c r="B119" s="23"/>
      <c r="C119" s="51">
        <f>D119+E119+F119+G119</f>
        <v>23138.5</v>
      </c>
      <c r="D119" s="51">
        <f>D108+D109+D117</f>
        <v>845.7</v>
      </c>
      <c r="E119" s="51">
        <f>E108+E109+E117</f>
        <v>595</v>
      </c>
      <c r="F119" s="51">
        <f>F108+F109+F117</f>
        <v>8080.4</v>
      </c>
      <c r="G119" s="51">
        <f>G108+G109+G117</f>
        <v>13617.400000000001</v>
      </c>
    </row>
    <row r="120" spans="1:7" ht="18" customHeight="1" x14ac:dyDescent="0.3">
      <c r="A120" s="18" t="s">
        <v>108</v>
      </c>
      <c r="B120" s="23"/>
      <c r="C120" s="51">
        <f>D120+E120+F120+G120</f>
        <v>23138.5</v>
      </c>
      <c r="D120" s="51">
        <f>D108+D110+D111+D112+D113+D114+D118</f>
        <v>845.7</v>
      </c>
      <c r="E120" s="51">
        <f>E108+E110+E112+E113+E114+E118</f>
        <v>595</v>
      </c>
      <c r="F120" s="51">
        <f>F108+F110+F112+F113+F114+F118</f>
        <v>8080.4</v>
      </c>
      <c r="G120" s="51">
        <f>G108+G110+G112+G113+G114+G115+G116+G118</f>
        <v>13617.400000000001</v>
      </c>
    </row>
    <row r="121" spans="1:7" ht="15.6" x14ac:dyDescent="0.3">
      <c r="A121" s="25" t="s">
        <v>24</v>
      </c>
      <c r="B121" s="23"/>
      <c r="C121" s="66" t="s">
        <v>60</v>
      </c>
      <c r="D121" s="66" t="s">
        <v>62</v>
      </c>
      <c r="E121" s="66" t="s">
        <v>61</v>
      </c>
      <c r="F121" s="66" t="s">
        <v>63</v>
      </c>
      <c r="G121" s="66" t="s">
        <v>64</v>
      </c>
    </row>
    <row r="122" spans="1:7" ht="20.25" customHeight="1" x14ac:dyDescent="0.3">
      <c r="A122" s="18" t="s">
        <v>25</v>
      </c>
      <c r="B122" s="23"/>
      <c r="C122" s="49">
        <v>256.5</v>
      </c>
      <c r="D122" s="49">
        <v>227</v>
      </c>
      <c r="E122" s="67">
        <v>211.25</v>
      </c>
      <c r="F122" s="67">
        <v>211.25</v>
      </c>
      <c r="G122" s="67">
        <v>231.75</v>
      </c>
    </row>
    <row r="123" spans="1:7" ht="15.6" x14ac:dyDescent="0.3">
      <c r="A123" s="18" t="s">
        <v>26</v>
      </c>
      <c r="B123" s="23"/>
      <c r="C123" s="49">
        <v>55558</v>
      </c>
      <c r="D123" s="49">
        <v>56301.2</v>
      </c>
      <c r="E123" s="49">
        <v>56708</v>
      </c>
      <c r="F123" s="49">
        <v>56708</v>
      </c>
      <c r="G123" s="49">
        <v>75120</v>
      </c>
    </row>
    <row r="124" spans="1:7" ht="15.6" x14ac:dyDescent="0.3">
      <c r="A124" s="18" t="s">
        <v>65</v>
      </c>
      <c r="B124" s="23"/>
      <c r="C124" s="48"/>
      <c r="D124" s="48"/>
      <c r="E124" s="48"/>
      <c r="F124" s="48"/>
      <c r="G124" s="48"/>
    </row>
    <row r="125" spans="1:7" ht="29.25" customHeight="1" x14ac:dyDescent="0.3">
      <c r="A125" s="18" t="s">
        <v>27</v>
      </c>
      <c r="B125" s="23"/>
      <c r="C125" s="29"/>
      <c r="D125" s="13"/>
      <c r="E125" s="13"/>
      <c r="F125" s="13"/>
      <c r="G125" s="13"/>
    </row>
    <row r="126" spans="1:7" ht="20.25" customHeight="1" x14ac:dyDescent="0.3">
      <c r="A126" s="47"/>
      <c r="B126" s="44"/>
      <c r="C126" s="45"/>
      <c r="D126" s="46"/>
      <c r="E126" s="46"/>
      <c r="F126" s="46"/>
      <c r="G126" s="46"/>
    </row>
    <row r="127" spans="1:7" ht="15.6" x14ac:dyDescent="0.3">
      <c r="A127" s="47"/>
      <c r="B127" s="44"/>
      <c r="C127" s="45"/>
      <c r="D127" s="46"/>
      <c r="E127" s="46"/>
      <c r="F127" s="46"/>
      <c r="G127" s="46"/>
    </row>
    <row r="128" spans="1:7" ht="101.25" customHeight="1" x14ac:dyDescent="0.35">
      <c r="A128" s="33" t="s">
        <v>135</v>
      </c>
      <c r="B128" s="34"/>
      <c r="C128" s="35"/>
      <c r="D128" s="78"/>
      <c r="E128" s="78"/>
      <c r="F128" s="76" t="s">
        <v>136</v>
      </c>
      <c r="G128" s="76"/>
    </row>
    <row r="129" spans="1:7" ht="18" x14ac:dyDescent="0.35">
      <c r="A129" s="36"/>
      <c r="B129" s="34"/>
      <c r="C129" s="35"/>
      <c r="D129" s="79"/>
      <c r="E129" s="79"/>
      <c r="F129" s="38"/>
      <c r="G129" s="3"/>
    </row>
    <row r="130" spans="1:7" ht="96.75" customHeight="1" x14ac:dyDescent="0.35">
      <c r="A130" s="33" t="s">
        <v>121</v>
      </c>
      <c r="B130" s="37"/>
      <c r="C130" s="38"/>
      <c r="D130" s="78"/>
      <c r="E130" s="78"/>
      <c r="F130" s="38" t="s">
        <v>76</v>
      </c>
      <c r="G130" s="3"/>
    </row>
    <row r="131" spans="1:7" x14ac:dyDescent="0.3">
      <c r="A131" s="8"/>
      <c r="B131" s="11"/>
      <c r="C131" s="3"/>
      <c r="D131" s="3"/>
      <c r="E131" s="3"/>
      <c r="F131" s="3"/>
      <c r="G131" s="3"/>
    </row>
    <row r="132" spans="1:7" x14ac:dyDescent="0.3">
      <c r="A132" s="8"/>
      <c r="B132" s="11"/>
      <c r="C132" s="3"/>
      <c r="D132" s="3"/>
      <c r="E132" s="3"/>
      <c r="F132" s="3"/>
      <c r="G132" s="3"/>
    </row>
    <row r="133" spans="1:7" x14ac:dyDescent="0.3">
      <c r="A133" s="8"/>
      <c r="B133" s="11"/>
      <c r="C133" s="3"/>
      <c r="D133" s="3"/>
      <c r="E133" s="3"/>
      <c r="F133" s="3"/>
      <c r="G133" s="3"/>
    </row>
    <row r="134" spans="1:7" x14ac:dyDescent="0.3">
      <c r="A134" s="8"/>
      <c r="B134" s="11"/>
      <c r="C134" s="3"/>
      <c r="D134" s="3"/>
      <c r="E134" s="3"/>
      <c r="F134" s="3"/>
      <c r="G134" s="3"/>
    </row>
    <row r="135" spans="1:7" x14ac:dyDescent="0.3">
      <c r="A135" s="8"/>
      <c r="B135" s="11"/>
      <c r="C135" s="3"/>
      <c r="D135" s="3"/>
      <c r="E135" s="3"/>
      <c r="F135" s="3"/>
      <c r="G135" s="3"/>
    </row>
    <row r="136" spans="1:7" x14ac:dyDescent="0.3">
      <c r="A136" s="8"/>
      <c r="B136" s="11"/>
      <c r="C136" s="3"/>
      <c r="D136" s="3"/>
      <c r="E136" s="3"/>
      <c r="F136" s="3"/>
      <c r="G136" s="3"/>
    </row>
    <row r="137" spans="1:7" x14ac:dyDescent="0.3">
      <c r="A137" s="8"/>
      <c r="B137" s="11"/>
      <c r="C137" s="3"/>
      <c r="D137" s="3"/>
      <c r="E137" s="3"/>
      <c r="F137" s="3"/>
      <c r="G137" s="3"/>
    </row>
    <row r="138" spans="1:7" x14ac:dyDescent="0.3">
      <c r="A138" s="8"/>
      <c r="B138" s="11"/>
      <c r="C138" s="3"/>
      <c r="D138" s="3"/>
      <c r="E138" s="3"/>
      <c r="F138" s="3"/>
      <c r="G138" s="3"/>
    </row>
    <row r="139" spans="1:7" x14ac:dyDescent="0.3">
      <c r="A139" s="8"/>
      <c r="B139" s="11"/>
      <c r="C139" s="3"/>
      <c r="D139" s="3"/>
      <c r="E139" s="3"/>
      <c r="F139" s="3"/>
      <c r="G139" s="3"/>
    </row>
    <row r="140" spans="1:7" x14ac:dyDescent="0.3">
      <c r="A140" s="8"/>
      <c r="B140" s="11"/>
      <c r="C140" s="3"/>
      <c r="D140" s="3"/>
      <c r="E140" s="3"/>
      <c r="F140" s="3"/>
      <c r="G140" s="3"/>
    </row>
    <row r="141" spans="1:7" ht="51" customHeight="1" x14ac:dyDescent="0.3">
      <c r="A141" s="8"/>
      <c r="B141" s="11"/>
      <c r="C141" s="3"/>
      <c r="D141" s="3"/>
      <c r="E141" s="3"/>
      <c r="F141" s="3"/>
      <c r="G141" s="3"/>
    </row>
    <row r="142" spans="1:7" x14ac:dyDescent="0.3">
      <c r="A142" s="8"/>
      <c r="B142" s="11"/>
      <c r="C142" s="3"/>
      <c r="D142" s="3"/>
      <c r="E142" s="3"/>
      <c r="F142" s="3"/>
      <c r="G142" s="3"/>
    </row>
    <row r="143" spans="1:7" ht="51" customHeight="1" x14ac:dyDescent="0.3">
      <c r="A143" s="8"/>
      <c r="B143" s="11"/>
      <c r="C143" s="3"/>
      <c r="D143" s="3"/>
      <c r="E143" s="3"/>
      <c r="F143" s="3"/>
      <c r="G143" s="3"/>
    </row>
    <row r="144" spans="1:7" x14ac:dyDescent="0.3">
      <c r="A144" s="8"/>
      <c r="B144" s="11"/>
      <c r="C144" s="3"/>
      <c r="D144" s="3"/>
      <c r="E144" s="3"/>
      <c r="F144" s="3"/>
      <c r="G144" s="3"/>
    </row>
    <row r="145" spans="1:7" ht="89.25" customHeight="1" x14ac:dyDescent="0.3">
      <c r="A145" s="8"/>
      <c r="B145" s="11"/>
      <c r="C145" s="3"/>
      <c r="D145" s="3"/>
      <c r="E145" s="3"/>
      <c r="F145" s="3"/>
      <c r="G145" s="3"/>
    </row>
    <row r="146" spans="1:7" x14ac:dyDescent="0.3">
      <c r="A146" s="8"/>
      <c r="B146" s="11"/>
      <c r="C146" s="3"/>
      <c r="D146" s="3"/>
      <c r="E146" s="3"/>
      <c r="F146" s="3"/>
      <c r="G146" s="3"/>
    </row>
    <row r="147" spans="1:7" ht="89.25" customHeight="1" x14ac:dyDescent="0.3">
      <c r="A147" s="8"/>
      <c r="B147" s="11"/>
      <c r="C147" s="3"/>
      <c r="D147" s="3"/>
      <c r="E147" s="3"/>
      <c r="F147" s="3"/>
      <c r="G147" s="3"/>
    </row>
    <row r="148" spans="1:7" x14ac:dyDescent="0.3">
      <c r="A148" s="8"/>
      <c r="B148" s="11"/>
      <c r="C148" s="3"/>
      <c r="D148" s="3"/>
      <c r="E148" s="3"/>
      <c r="F148" s="3"/>
      <c r="G148" s="3"/>
    </row>
    <row r="149" spans="1:7" ht="89.25" customHeight="1" x14ac:dyDescent="0.3">
      <c r="A149" s="8"/>
      <c r="B149" s="11"/>
      <c r="C149" s="3"/>
      <c r="D149" s="3"/>
      <c r="E149" s="3"/>
      <c r="F149" s="3"/>
      <c r="G149" s="3"/>
    </row>
    <row r="150" spans="1:7" x14ac:dyDescent="0.3">
      <c r="A150" s="8"/>
      <c r="B150" s="11"/>
      <c r="C150" s="3"/>
      <c r="D150" s="3"/>
      <c r="E150" s="3"/>
      <c r="F150" s="3"/>
      <c r="G150" s="3"/>
    </row>
    <row r="151" spans="1:7" x14ac:dyDescent="0.3">
      <c r="A151" s="8"/>
      <c r="B151" s="11"/>
      <c r="C151" s="3"/>
      <c r="D151" s="3"/>
      <c r="E151" s="3"/>
      <c r="F151" s="3"/>
      <c r="G151" s="3"/>
    </row>
    <row r="152" spans="1:7" x14ac:dyDescent="0.3">
      <c r="A152" s="8"/>
      <c r="B152" s="11"/>
      <c r="C152" s="3"/>
      <c r="D152" s="3"/>
      <c r="E152" s="3"/>
      <c r="F152" s="3"/>
      <c r="G152" s="3"/>
    </row>
    <row r="153" spans="1:7" x14ac:dyDescent="0.3">
      <c r="A153" s="8"/>
      <c r="B153" s="11"/>
      <c r="C153" s="3"/>
      <c r="D153" s="3"/>
      <c r="E153" s="3"/>
      <c r="F153" s="3"/>
      <c r="G153" s="3"/>
    </row>
    <row r="154" spans="1:7" ht="89.25" customHeight="1" x14ac:dyDescent="0.3">
      <c r="A154" s="8"/>
      <c r="B154" s="11"/>
      <c r="C154" s="3"/>
      <c r="D154" s="3"/>
      <c r="E154" s="3"/>
      <c r="F154" s="3"/>
      <c r="G154" s="3"/>
    </row>
    <row r="155" spans="1:7" x14ac:dyDescent="0.3">
      <c r="A155" s="8"/>
      <c r="B155" s="11"/>
      <c r="C155" s="3"/>
      <c r="D155" s="3"/>
      <c r="E155" s="3"/>
      <c r="F155" s="3"/>
      <c r="G155" s="3"/>
    </row>
    <row r="156" spans="1:7" ht="89.25" customHeight="1" x14ac:dyDescent="0.3">
      <c r="A156" s="8"/>
      <c r="B156" s="11"/>
      <c r="C156" s="3"/>
      <c r="D156" s="3"/>
      <c r="E156" s="3"/>
      <c r="F156" s="3"/>
      <c r="G156" s="3"/>
    </row>
    <row r="157" spans="1:7" x14ac:dyDescent="0.3">
      <c r="A157" s="8"/>
      <c r="B157" s="11"/>
      <c r="C157" s="3"/>
      <c r="D157" s="3"/>
      <c r="E157" s="3"/>
      <c r="F157" s="3"/>
      <c r="G157" s="3"/>
    </row>
    <row r="158" spans="1:7" ht="15.75" customHeight="1" x14ac:dyDescent="0.3">
      <c r="A158" s="8"/>
      <c r="B158" s="11"/>
      <c r="C158" s="3"/>
      <c r="D158" s="3"/>
      <c r="E158" s="3"/>
      <c r="F158" s="3"/>
      <c r="G158" s="3"/>
    </row>
    <row r="159" spans="1:7" ht="15.75" customHeight="1" x14ac:dyDescent="0.3">
      <c r="A159" s="8"/>
      <c r="B159" s="11"/>
      <c r="C159" s="3"/>
      <c r="D159" s="3"/>
      <c r="E159" s="3"/>
      <c r="F159" s="3"/>
      <c r="G159" s="3"/>
    </row>
    <row r="160" spans="1:7" ht="15.75" customHeight="1" x14ac:dyDescent="0.3">
      <c r="A160" s="8"/>
      <c r="B160" s="11"/>
      <c r="C160" s="3"/>
      <c r="D160" s="3"/>
      <c r="E160" s="3"/>
      <c r="F160" s="3"/>
      <c r="G160" s="3"/>
    </row>
    <row r="161" spans="1:7" x14ac:dyDescent="0.3">
      <c r="A161" s="8"/>
      <c r="B161" s="11"/>
      <c r="C161" s="3"/>
      <c r="D161" s="3"/>
      <c r="E161" s="3"/>
      <c r="F161" s="3"/>
      <c r="G161" s="3"/>
    </row>
    <row r="162" spans="1:7" x14ac:dyDescent="0.3">
      <c r="A162" s="8"/>
      <c r="B162" s="11"/>
      <c r="C162" s="3"/>
      <c r="D162" s="3"/>
      <c r="E162" s="3"/>
      <c r="F162" s="3"/>
      <c r="G162" s="3"/>
    </row>
    <row r="163" spans="1:7" x14ac:dyDescent="0.3">
      <c r="A163" s="8"/>
      <c r="B163" s="11"/>
      <c r="C163" s="3"/>
      <c r="D163" s="3"/>
      <c r="E163" s="3"/>
      <c r="F163" s="3"/>
      <c r="G163" s="3"/>
    </row>
    <row r="164" spans="1:7" x14ac:dyDescent="0.3">
      <c r="A164" s="8"/>
      <c r="B164" s="11"/>
      <c r="C164" s="3"/>
      <c r="D164" s="3"/>
      <c r="E164" s="3"/>
      <c r="F164" s="3"/>
      <c r="G164" s="3"/>
    </row>
    <row r="165" spans="1:7" x14ac:dyDescent="0.3">
      <c r="A165" s="8"/>
      <c r="B165" s="11"/>
      <c r="C165" s="3"/>
      <c r="D165" s="3"/>
      <c r="E165" s="3"/>
      <c r="F165" s="3"/>
      <c r="G165" s="3"/>
    </row>
    <row r="166" spans="1:7" x14ac:dyDescent="0.3">
      <c r="A166" s="8"/>
      <c r="B166" s="11"/>
      <c r="C166" s="3"/>
      <c r="D166" s="3"/>
      <c r="E166" s="3"/>
      <c r="F166" s="3"/>
      <c r="G166" s="3"/>
    </row>
    <row r="167" spans="1:7" x14ac:dyDescent="0.3">
      <c r="A167" s="8"/>
      <c r="B167" s="11"/>
      <c r="C167" s="3"/>
      <c r="D167" s="3"/>
      <c r="E167" s="3"/>
      <c r="F167" s="3"/>
      <c r="G167" s="3"/>
    </row>
    <row r="168" spans="1:7" x14ac:dyDescent="0.3">
      <c r="A168" s="8"/>
      <c r="B168" s="11"/>
      <c r="C168" s="3"/>
      <c r="D168" s="3"/>
      <c r="E168" s="3"/>
      <c r="F168" s="3"/>
      <c r="G168" s="3"/>
    </row>
    <row r="169" spans="1:7" x14ac:dyDescent="0.3">
      <c r="A169" s="8"/>
      <c r="B169" s="11"/>
      <c r="C169" s="3"/>
      <c r="D169" s="3"/>
      <c r="E169" s="3"/>
      <c r="F169" s="3"/>
      <c r="G169" s="3"/>
    </row>
    <row r="170" spans="1:7" x14ac:dyDescent="0.3">
      <c r="A170" s="8"/>
      <c r="B170" s="11"/>
      <c r="C170" s="3"/>
      <c r="D170" s="3"/>
      <c r="E170" s="3"/>
      <c r="F170" s="3"/>
      <c r="G170" s="3"/>
    </row>
    <row r="171" spans="1:7" x14ac:dyDescent="0.3">
      <c r="A171" s="8"/>
      <c r="B171" s="11"/>
      <c r="C171" s="3"/>
      <c r="D171" s="3"/>
      <c r="E171" s="3"/>
      <c r="F171" s="3"/>
      <c r="G171" s="3"/>
    </row>
    <row r="172" spans="1:7" x14ac:dyDescent="0.3">
      <c r="A172" s="8"/>
      <c r="B172" s="11"/>
      <c r="C172" s="3"/>
      <c r="D172" s="3"/>
      <c r="E172" s="3"/>
      <c r="F172" s="3"/>
      <c r="G172" s="3"/>
    </row>
    <row r="173" spans="1:7" x14ac:dyDescent="0.3">
      <c r="A173" s="8"/>
      <c r="B173" s="11"/>
      <c r="C173" s="3"/>
      <c r="D173" s="3"/>
      <c r="E173" s="3"/>
      <c r="F173" s="3"/>
      <c r="G173" s="3"/>
    </row>
    <row r="174" spans="1:7" x14ac:dyDescent="0.3">
      <c r="A174" s="8"/>
      <c r="B174" s="11"/>
      <c r="C174" s="3"/>
      <c r="D174" s="3"/>
      <c r="E174" s="3"/>
      <c r="F174" s="3"/>
      <c r="G174" s="3"/>
    </row>
    <row r="175" spans="1:7" x14ac:dyDescent="0.3">
      <c r="A175" s="8"/>
      <c r="B175" s="11"/>
      <c r="C175" s="3"/>
      <c r="D175" s="3"/>
      <c r="E175" s="3"/>
      <c r="F175" s="3"/>
      <c r="G175" s="3"/>
    </row>
  </sheetData>
  <mergeCells count="30">
    <mergeCell ref="E1:G1"/>
    <mergeCell ref="E3:G3"/>
    <mergeCell ref="C1:D1"/>
    <mergeCell ref="E6:G6"/>
    <mergeCell ref="E4:G4"/>
    <mergeCell ref="E5:G5"/>
    <mergeCell ref="C6:D6"/>
    <mergeCell ref="D130:E130"/>
    <mergeCell ref="D129:E129"/>
    <mergeCell ref="B23:E23"/>
    <mergeCell ref="B26:E26"/>
    <mergeCell ref="B27:E27"/>
    <mergeCell ref="B30:B31"/>
    <mergeCell ref="B25:E25"/>
    <mergeCell ref="E7:G7"/>
    <mergeCell ref="E8:G8"/>
    <mergeCell ref="E9:G9"/>
    <mergeCell ref="E10:G10"/>
    <mergeCell ref="F128:G128"/>
    <mergeCell ref="B22:E22"/>
    <mergeCell ref="D30:G30"/>
    <mergeCell ref="D128:E128"/>
    <mergeCell ref="C30:C31"/>
    <mergeCell ref="B24:E24"/>
    <mergeCell ref="A30:A31"/>
    <mergeCell ref="A19:G19"/>
    <mergeCell ref="F21:G21"/>
    <mergeCell ref="F17:G17"/>
    <mergeCell ref="B21:E21"/>
    <mergeCell ref="A20:G20"/>
  </mergeCells>
  <phoneticPr fontId="0" type="noConversion"/>
  <pageMargins left="0.70866141732283472" right="0.31496062992125984" top="0.74803149606299213" bottom="0.74803149606299213" header="0.31496062992125984" footer="0.31496062992125984"/>
  <pageSetup paperSize="9" scale="58" orientation="portrait" r:id="rId1"/>
  <rowBreaks count="2" manualBreakCount="2">
    <brk id="55" max="6" man="1"/>
    <brk id="108" max="6" man="1"/>
  </rowBreaks>
  <colBreaks count="1" manualBreakCount="1">
    <brk id="7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2020-12-24T13:44:22Z</cp:lastPrinted>
  <dcterms:created xsi:type="dcterms:W3CDTF">2018-05-24T10:40:47Z</dcterms:created>
  <dcterms:modified xsi:type="dcterms:W3CDTF">2020-12-24T13:45:30Z</dcterms:modified>
</cp:coreProperties>
</file>